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0389E88E-899D-48EC-85FF-028AE2AE804E}"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30.1. Đất ở tại nông thôn" sheetId="16" r:id="rId2"/>
    <sheet name="8.3. Đất TMDV tại đô thị" sheetId="13" state="hidden" r:id="rId3"/>
    <sheet name="30.2. Đất TMDV tại nông thôn" sheetId="14" r:id="rId4"/>
    <sheet name="8.5. Đất SXPNN tại đô thị" sheetId="17" state="hidden" r:id="rId5"/>
    <sheet name="30.3. Đất SXPNN tại nông thôn" sheetId="18" r:id="rId6"/>
    <sheet name="30.4. Đất NN" sheetId="15" r:id="rId7"/>
  </sheets>
  <externalReferences>
    <externalReference r:id="rId8"/>
  </externalReferences>
  <definedNames>
    <definedName name="_xlnm.Print_Titles" localSheetId="1">'30.1. Đất ở tại nông thôn'!$7:$8</definedName>
    <definedName name="_xlnm.Print_Titles" localSheetId="3">'30.2. Đất TMDV tại nông thôn'!$7:$8</definedName>
    <definedName name="_xlnm.Print_Titles" localSheetId="5">'30.3.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'30.1. Đất ở tại nông thôn'!$A$1:$H$22</definedName>
    <definedName name="_xlnm.Print_Area" localSheetId="3">'30.2. Đất TMDV tại nông thôn'!$A$1:$H$22</definedName>
    <definedName name="_xlnm.Print_Area" localSheetId="5">'30.3. Đất SXPNN tại nông thôn'!$A$1:$H$22</definedName>
    <definedName name="_xlnm.Print_Area" localSheetId="6">'30.4.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8" l="1"/>
  <c r="F10" i="18"/>
  <c r="G10" i="18"/>
  <c r="E11" i="18"/>
  <c r="F11" i="18"/>
  <c r="G11" i="18"/>
  <c r="H11" i="18"/>
  <c r="E12" i="18"/>
  <c r="F12" i="18"/>
  <c r="G12" i="18"/>
  <c r="H12" i="18"/>
  <c r="E13" i="18"/>
  <c r="F13" i="18"/>
  <c r="G13" i="18"/>
  <c r="H13" i="18"/>
  <c r="E14" i="18"/>
  <c r="F14" i="18"/>
  <c r="G14" i="18"/>
  <c r="H14" i="18"/>
  <c r="E15" i="18"/>
  <c r="F15" i="18"/>
  <c r="G15" i="18"/>
  <c r="H15" i="18"/>
  <c r="E16" i="18"/>
  <c r="F16" i="18"/>
  <c r="G16" i="18"/>
  <c r="H16" i="18"/>
  <c r="E17" i="18"/>
  <c r="F17" i="18"/>
  <c r="G17" i="18"/>
  <c r="H17" i="18"/>
  <c r="E18" i="18"/>
  <c r="F18" i="18"/>
  <c r="G18" i="18"/>
  <c r="H18" i="18"/>
  <c r="F9" i="18"/>
  <c r="G9" i="18"/>
  <c r="H9" i="18"/>
  <c r="E22" i="18"/>
  <c r="E21" i="18"/>
  <c r="E10" i="14"/>
  <c r="F10" i="14"/>
  <c r="G10" i="14"/>
  <c r="E11" i="14"/>
  <c r="F11" i="14"/>
  <c r="G11" i="14"/>
  <c r="H11" i="14"/>
  <c r="E12" i="14"/>
  <c r="F12" i="14"/>
  <c r="G12" i="14"/>
  <c r="H12" i="14"/>
  <c r="E13" i="14"/>
  <c r="F13" i="14"/>
  <c r="G13" i="14"/>
  <c r="H13" i="14"/>
  <c r="E14" i="14"/>
  <c r="F14" i="14"/>
  <c r="G14" i="14"/>
  <c r="H14" i="14"/>
  <c r="E15" i="14"/>
  <c r="F15" i="14"/>
  <c r="G15" i="14"/>
  <c r="H15" i="14"/>
  <c r="E16" i="14"/>
  <c r="F16" i="14"/>
  <c r="G16" i="14"/>
  <c r="H16" i="14"/>
  <c r="E17" i="14"/>
  <c r="F17" i="14"/>
  <c r="G17" i="14"/>
  <c r="H17" i="14"/>
  <c r="E18" i="14"/>
  <c r="F18" i="14"/>
  <c r="G18" i="14"/>
  <c r="H18" i="14"/>
  <c r="F9" i="14"/>
  <c r="G9" i="14"/>
  <c r="H9" i="14"/>
  <c r="E22" i="14"/>
  <c r="E21" i="14"/>
  <c r="B43" i="15" l="1"/>
  <c r="B36" i="15"/>
  <c r="B28" i="15"/>
  <c r="B20" i="15"/>
  <c r="E9" i="18"/>
  <c r="E9" i="14"/>
  <c r="F17" i="16"/>
  <c r="G17" i="16"/>
  <c r="H17" i="16"/>
  <c r="F18" i="16"/>
  <c r="G18" i="16"/>
  <c r="H18" i="16"/>
  <c r="G13" i="16"/>
  <c r="F12" i="16"/>
  <c r="F9" i="16"/>
  <c r="G9" i="16"/>
  <c r="F11" i="16"/>
  <c r="H11" i="16"/>
  <c r="G12" i="16"/>
  <c r="G14" i="16"/>
  <c r="F16" i="16"/>
  <c r="G16" i="16"/>
  <c r="H16" i="16"/>
  <c r="H13" i="16"/>
  <c r="F13" i="16"/>
  <c r="F14" i="16"/>
  <c r="H12" i="16"/>
  <c r="G10" i="16"/>
  <c r="F10" i="16"/>
  <c r="H9" i="16"/>
  <c r="H14" i="16"/>
  <c r="G11" i="16"/>
  <c r="E11" i="13"/>
  <c r="G11" i="13" s="1"/>
  <c r="E52" i="17"/>
  <c r="G52" i="17" s="1"/>
  <c r="E51" i="17"/>
  <c r="G51" i="17" s="1"/>
  <c r="E49" i="17"/>
  <c r="G49" i="17" s="1"/>
  <c r="E48" i="17"/>
  <c r="G48" i="17" s="1"/>
  <c r="E47" i="17"/>
  <c r="G47" i="17" s="1"/>
  <c r="E46" i="17"/>
  <c r="H46" i="17" s="1"/>
  <c r="E45" i="17"/>
  <c r="H45" i="17" s="1"/>
  <c r="E44" i="17"/>
  <c r="G44" i="17" s="1"/>
  <c r="E43" i="17"/>
  <c r="H43" i="17" s="1"/>
  <c r="H42" i="17"/>
  <c r="E42" i="17"/>
  <c r="G42" i="17" s="1"/>
  <c r="E41" i="17"/>
  <c r="G41" i="17" s="1"/>
  <c r="E40" i="17"/>
  <c r="F40" i="17" s="1"/>
  <c r="E39" i="17"/>
  <c r="F39" i="17" s="1"/>
  <c r="E38" i="17"/>
  <c r="F38" i="17" s="1"/>
  <c r="E37" i="17"/>
  <c r="H37" i="17" s="1"/>
  <c r="E36" i="17"/>
  <c r="H36" i="17" s="1"/>
  <c r="F36" i="17"/>
  <c r="E35" i="17"/>
  <c r="H35" i="17"/>
  <c r="E34" i="17"/>
  <c r="H34" i="17" s="1"/>
  <c r="E32" i="17"/>
  <c r="H32" i="17" s="1"/>
  <c r="E31" i="17"/>
  <c r="G31" i="17" s="1"/>
  <c r="H31" i="17"/>
  <c r="E30" i="17"/>
  <c r="F30" i="17" s="1"/>
  <c r="E29" i="17"/>
  <c r="F29" i="17" s="1"/>
  <c r="E28" i="17"/>
  <c r="H28" i="17" s="1"/>
  <c r="E27" i="17"/>
  <c r="H27" i="17" s="1"/>
  <c r="E26" i="17"/>
  <c r="F26" i="17" s="1"/>
  <c r="E25" i="17"/>
  <c r="G25" i="17" s="1"/>
  <c r="E24" i="17"/>
  <c r="H24" i="17" s="1"/>
  <c r="E23" i="17"/>
  <c r="F23" i="17" s="1"/>
  <c r="E22" i="17"/>
  <c r="F22" i="17" s="1"/>
  <c r="E21" i="17"/>
  <c r="G21" i="17" s="1"/>
  <c r="H21" i="17"/>
  <c r="E20" i="17"/>
  <c r="H20" i="17" s="1"/>
  <c r="E19" i="17"/>
  <c r="G19" i="17" s="1"/>
  <c r="H19" i="17"/>
  <c r="E18" i="17"/>
  <c r="H18" i="17" s="1"/>
  <c r="E17" i="17"/>
  <c r="G17" i="17" s="1"/>
  <c r="E16" i="17"/>
  <c r="H16" i="17" s="1"/>
  <c r="E15" i="17"/>
  <c r="G15" i="17" s="1"/>
  <c r="E14" i="17"/>
  <c r="F14" i="17" s="1"/>
  <c r="E13" i="17"/>
  <c r="G13" i="17"/>
  <c r="E12" i="17"/>
  <c r="H12" i="17" s="1"/>
  <c r="E11" i="17"/>
  <c r="F11" i="17" s="1"/>
  <c r="E10" i="17"/>
  <c r="H10" i="17" s="1"/>
  <c r="E52" i="13"/>
  <c r="F52" i="13" s="1"/>
  <c r="H52" i="13"/>
  <c r="G51" i="13"/>
  <c r="E51" i="13"/>
  <c r="H51" i="13"/>
  <c r="E49" i="13"/>
  <c r="G49" i="13"/>
  <c r="E48" i="13"/>
  <c r="F48" i="13" s="1"/>
  <c r="E47" i="13"/>
  <c r="G47" i="13" s="1"/>
  <c r="E46" i="13"/>
  <c r="G46" i="13"/>
  <c r="E45" i="13"/>
  <c r="G45" i="13" s="1"/>
  <c r="E44" i="13"/>
  <c r="H44" i="13" s="1"/>
  <c r="E43" i="13"/>
  <c r="G43" i="13" s="1"/>
  <c r="E42" i="13"/>
  <c r="F42" i="13" s="1"/>
  <c r="E41" i="13"/>
  <c r="F41" i="13" s="1"/>
  <c r="H41" i="13"/>
  <c r="E40" i="13"/>
  <c r="G40" i="13" s="1"/>
  <c r="E39" i="13"/>
  <c r="H39" i="13" s="1"/>
  <c r="E38" i="13"/>
  <c r="H38" i="13" s="1"/>
  <c r="E37" i="13"/>
  <c r="H37" i="13" s="1"/>
  <c r="E36" i="13"/>
  <c r="G36" i="13" s="1"/>
  <c r="E35" i="13"/>
  <c r="H35" i="13" s="1"/>
  <c r="E34" i="13"/>
  <c r="F34" i="13" s="1"/>
  <c r="E32" i="13"/>
  <c r="G32" i="13" s="1"/>
  <c r="H32" i="13"/>
  <c r="E31" i="13"/>
  <c r="H31" i="13" s="1"/>
  <c r="E30" i="13"/>
  <c r="H30" i="13" s="1"/>
  <c r="E29" i="13"/>
  <c r="F29" i="13" s="1"/>
  <c r="E28" i="13"/>
  <c r="H28" i="13" s="1"/>
  <c r="E27" i="13"/>
  <c r="F27" i="13" s="1"/>
  <c r="E26" i="13"/>
  <c r="H26" i="13" s="1"/>
  <c r="E25" i="13"/>
  <c r="G25" i="13" s="1"/>
  <c r="H25" i="13"/>
  <c r="E24" i="13"/>
  <c r="H24" i="13" s="1"/>
  <c r="E23" i="13"/>
  <c r="G23" i="13" s="1"/>
  <c r="E22" i="13"/>
  <c r="H22" i="13" s="1"/>
  <c r="E21" i="13"/>
  <c r="H21" i="13" s="1"/>
  <c r="E20" i="13"/>
  <c r="H20" i="13" s="1"/>
  <c r="E19" i="13"/>
  <c r="H19" i="13" s="1"/>
  <c r="E18" i="13"/>
  <c r="F18" i="13" s="1"/>
  <c r="E17" i="13"/>
  <c r="F17" i="13" s="1"/>
  <c r="E16" i="13"/>
  <c r="H16" i="13" s="1"/>
  <c r="E15" i="13"/>
  <c r="F15" i="13" s="1"/>
  <c r="E14" i="13"/>
  <c r="F14" i="13" s="1"/>
  <c r="E13" i="13"/>
  <c r="F13" i="13" s="1"/>
  <c r="H13" i="13"/>
  <c r="E12" i="13"/>
  <c r="F12" i="13" s="1"/>
  <c r="E10" i="13"/>
  <c r="H10" i="13" s="1"/>
  <c r="G29" i="17"/>
  <c r="G11" i="17"/>
  <c r="G26" i="17"/>
  <c r="H29" i="17"/>
  <c r="F41" i="17"/>
  <c r="F16" i="17"/>
  <c r="H23" i="17"/>
  <c r="F35" i="17"/>
  <c r="G38" i="17"/>
  <c r="F20" i="13"/>
  <c r="G39" i="13"/>
  <c r="F31" i="17"/>
  <c r="G35" i="17"/>
  <c r="F13" i="17"/>
  <c r="H11" i="17"/>
  <c r="F36" i="13"/>
  <c r="H17" i="17"/>
  <c r="F18" i="17"/>
  <c r="F24" i="17"/>
  <c r="F37" i="17"/>
  <c r="F46" i="17"/>
  <c r="G18" i="17"/>
  <c r="G46" i="17"/>
  <c r="F15" i="17"/>
  <c r="F27" i="17"/>
  <c r="G24" i="17"/>
  <c r="G27" i="17"/>
  <c r="G37" i="17"/>
  <c r="G16" i="17"/>
  <c r="H13" i="17"/>
  <c r="F37" i="13"/>
  <c r="F43" i="13"/>
  <c r="F46" i="13"/>
  <c r="F49" i="13"/>
  <c r="G34" i="13"/>
  <c r="H15" i="13"/>
  <c r="H43" i="13"/>
  <c r="H46" i="13"/>
  <c r="H49" i="13"/>
  <c r="G21" i="13"/>
  <c r="H27" i="13"/>
  <c r="F19" i="13"/>
  <c r="F22" i="13"/>
  <c r="F25" i="13"/>
  <c r="F28" i="13"/>
  <c r="F31" i="13"/>
  <c r="F35" i="13"/>
  <c r="F38" i="13"/>
  <c r="F44" i="13"/>
  <c r="F51" i="13"/>
  <c r="G13" i="13"/>
  <c r="G19" i="13"/>
  <c r="G22" i="13"/>
  <c r="G31" i="13"/>
  <c r="G38" i="13"/>
  <c r="G44" i="13"/>
  <c r="G18" i="13"/>
  <c r="G17" i="13"/>
  <c r="G14" i="13"/>
  <c r="G20" i="13"/>
  <c r="B44" i="15"/>
  <c r="B42" i="15"/>
  <c r="A42" i="15"/>
  <c r="B37" i="15"/>
  <c r="B35" i="15"/>
  <c r="A35" i="15"/>
  <c r="B29" i="15"/>
  <c r="B27" i="15"/>
  <c r="A27" i="15"/>
  <c r="B21" i="15"/>
  <c r="B19" i="15"/>
  <c r="A19" i="15"/>
  <c r="A11" i="15"/>
  <c r="E13" i="12"/>
  <c r="F13" i="12"/>
  <c r="G13" i="12"/>
  <c r="H13" i="12"/>
  <c r="E14" i="12"/>
  <c r="H14" i="12" s="1"/>
  <c r="E16" i="12"/>
  <c r="H16" i="12" s="1"/>
  <c r="E18" i="12"/>
  <c r="H18" i="12" s="1"/>
  <c r="E11" i="12"/>
  <c r="H11" i="12" s="1"/>
  <c r="E19" i="12"/>
  <c r="E15" i="12"/>
  <c r="H15" i="12" s="1"/>
  <c r="E17" i="12"/>
  <c r="E12" i="12"/>
  <c r="F12" i="12" s="1"/>
  <c r="G14" i="12"/>
  <c r="F15" i="12"/>
  <c r="G15" i="12"/>
  <c r="G19" i="12"/>
  <c r="F19" i="12"/>
  <c r="H19" i="12"/>
  <c r="H12" i="12"/>
  <c r="H17" i="12"/>
  <c r="G17" i="12"/>
  <c r="F17" i="12"/>
  <c r="G11" i="12"/>
  <c r="F11" i="12"/>
  <c r="E10" i="12"/>
  <c r="F10" i="12"/>
  <c r="G10" i="12"/>
  <c r="H10" i="12"/>
  <c r="E22" i="12"/>
  <c r="H22" i="12" s="1"/>
  <c r="E24" i="12"/>
  <c r="F24" i="12" s="1"/>
  <c r="E46" i="12"/>
  <c r="F46" i="12" s="1"/>
  <c r="E41" i="12"/>
  <c r="E49" i="12"/>
  <c r="E48" i="12"/>
  <c r="E32" i="12"/>
  <c r="G32" i="12" s="1"/>
  <c r="E45" i="12"/>
  <c r="F45" i="12" s="1"/>
  <c r="E40" i="12"/>
  <c r="H40" i="12" s="1"/>
  <c r="E39" i="12"/>
  <c r="H39" i="12" s="1"/>
  <c r="E38" i="12"/>
  <c r="F38" i="12" s="1"/>
  <c r="E43" i="12"/>
  <c r="G43" i="12" s="1"/>
  <c r="E28" i="12"/>
  <c r="G28" i="12" s="1"/>
  <c r="E36" i="12"/>
  <c r="H36" i="12" s="1"/>
  <c r="E42" i="12"/>
  <c r="E31" i="12"/>
  <c r="H31" i="12" s="1"/>
  <c r="E23" i="12"/>
  <c r="F23" i="12" s="1"/>
  <c r="E21" i="12"/>
  <c r="G21" i="12" s="1"/>
  <c r="E20" i="12"/>
  <c r="G36" i="12"/>
  <c r="F36" i="12"/>
  <c r="H32" i="12"/>
  <c r="F49" i="12"/>
  <c r="G49" i="12"/>
  <c r="H49" i="12"/>
  <c r="E34" i="12"/>
  <c r="H34" i="12" s="1"/>
  <c r="E37" i="12"/>
  <c r="F37" i="12" s="1"/>
  <c r="E29" i="12"/>
  <c r="H29" i="12" s="1"/>
  <c r="E30" i="12"/>
  <c r="E27" i="12"/>
  <c r="E25" i="12"/>
  <c r="H25" i="12" s="1"/>
  <c r="E51" i="12"/>
  <c r="H51" i="12" s="1"/>
  <c r="E47" i="12"/>
  <c r="G47" i="12" s="1"/>
  <c r="F31" i="12"/>
  <c r="G31" i="12"/>
  <c r="F42" i="12"/>
  <c r="G42" i="12"/>
  <c r="H42" i="12"/>
  <c r="F40" i="12"/>
  <c r="H48" i="12"/>
  <c r="G48" i="12"/>
  <c r="F48" i="12"/>
  <c r="F41" i="12"/>
  <c r="H41" i="12"/>
  <c r="G41" i="12"/>
  <c r="H46" i="12"/>
  <c r="E26" i="12"/>
  <c r="F26" i="12" s="1"/>
  <c r="H20" i="12"/>
  <c r="F20" i="12"/>
  <c r="G20" i="12"/>
  <c r="E44" i="12"/>
  <c r="H44" i="12" s="1"/>
  <c r="E52" i="12"/>
  <c r="G52" i="12" s="1"/>
  <c r="E35" i="12"/>
  <c r="G35" i="12" s="1"/>
  <c r="H35" i="12"/>
  <c r="H26" i="12"/>
  <c r="G26" i="12"/>
  <c r="F51" i="12"/>
  <c r="G51" i="12"/>
  <c r="G27" i="12"/>
  <c r="H27" i="12"/>
  <c r="F27" i="12"/>
  <c r="F29" i="12"/>
  <c r="G34" i="12"/>
  <c r="F34" i="12"/>
  <c r="F25" i="12"/>
  <c r="G30" i="12"/>
  <c r="H30" i="12"/>
  <c r="F30" i="12"/>
  <c r="G25" i="12" l="1"/>
  <c r="F19" i="17"/>
  <c r="H17" i="13"/>
  <c r="H34" i="13"/>
  <c r="H44" i="17"/>
  <c r="G12" i="17"/>
  <c r="G28" i="17"/>
  <c r="F11" i="13"/>
  <c r="F32" i="13"/>
  <c r="H15" i="17"/>
  <c r="G39" i="12"/>
  <c r="F14" i="12"/>
  <c r="F40" i="13"/>
  <c r="F43" i="17"/>
  <c r="F25" i="17"/>
  <c r="H36" i="13"/>
  <c r="F39" i="12"/>
  <c r="H28" i="12"/>
  <c r="F34" i="17"/>
  <c r="H29" i="13"/>
  <c r="G22" i="17"/>
  <c r="G16" i="13"/>
  <c r="H11" i="13"/>
  <c r="G26" i="13"/>
  <c r="H26" i="17"/>
  <c r="G30" i="13"/>
  <c r="G37" i="13"/>
  <c r="F17" i="17"/>
  <c r="G23" i="17"/>
  <c r="G34" i="17"/>
  <c r="F32" i="17"/>
  <c r="H41" i="17"/>
  <c r="H51" i="17"/>
  <c r="F12" i="17"/>
  <c r="G22" i="12"/>
  <c r="G12" i="12"/>
  <c r="F26" i="13"/>
  <c r="H23" i="13"/>
  <c r="H40" i="13"/>
  <c r="G43" i="17"/>
  <c r="F28" i="17"/>
  <c r="H48" i="13"/>
  <c r="H25" i="17"/>
  <c r="G32" i="17"/>
  <c r="F48" i="17"/>
  <c r="F18" i="12"/>
  <c r="H48" i="17"/>
  <c r="G46" i="12"/>
  <c r="G40" i="12"/>
  <c r="F24" i="13"/>
  <c r="G40" i="17"/>
  <c r="G36" i="17"/>
  <c r="G14" i="17"/>
  <c r="H39" i="17"/>
  <c r="H37" i="12"/>
  <c r="H18" i="13"/>
  <c r="F21" i="17"/>
  <c r="G12" i="13"/>
  <c r="G24" i="13"/>
  <c r="G29" i="13"/>
  <c r="H42" i="13"/>
  <c r="H47" i="13"/>
  <c r="G10" i="17"/>
  <c r="H14" i="17"/>
  <c r="F20" i="17"/>
  <c r="H30" i="17"/>
  <c r="H40" i="17"/>
  <c r="F45" i="17"/>
  <c r="H49" i="17"/>
  <c r="G10" i="13"/>
  <c r="G37" i="12"/>
  <c r="G20" i="17"/>
  <c r="F10" i="17"/>
  <c r="F44" i="12"/>
  <c r="H12" i="13"/>
  <c r="F30" i="13"/>
  <c r="G29" i="12"/>
  <c r="G44" i="12"/>
  <c r="H23" i="12"/>
  <c r="F43" i="12"/>
  <c r="F32" i="12"/>
  <c r="G41" i="13"/>
  <c r="G15" i="13"/>
  <c r="F16" i="13"/>
  <c r="G48" i="13"/>
  <c r="G42" i="13"/>
  <c r="H14" i="13"/>
  <c r="H22" i="17"/>
  <c r="F42" i="17"/>
  <c r="F51" i="17"/>
  <c r="G30" i="17"/>
  <c r="F47" i="12"/>
  <c r="H47" i="12"/>
  <c r="G23" i="12"/>
  <c r="H43" i="12"/>
  <c r="F22" i="12"/>
  <c r="F16" i="12"/>
  <c r="F23" i="13"/>
  <c r="F39" i="13"/>
  <c r="G45" i="17"/>
  <c r="G52" i="13"/>
  <c r="H52" i="12"/>
  <c r="F35" i="12"/>
  <c r="F28" i="12"/>
  <c r="G38" i="12"/>
  <c r="G16" i="12"/>
  <c r="G35" i="13"/>
  <c r="F47" i="13"/>
  <c r="F10" i="13"/>
  <c r="F44" i="17"/>
  <c r="F21" i="13"/>
  <c r="G27" i="13"/>
  <c r="H45" i="13"/>
  <c r="H38" i="17"/>
  <c r="H47" i="17"/>
  <c r="F52" i="17"/>
  <c r="F52" i="12"/>
  <c r="F21" i="12"/>
  <c r="H24" i="12"/>
  <c r="H52" i="17"/>
  <c r="H21" i="12"/>
  <c r="G45" i="12"/>
  <c r="H38" i="12"/>
  <c r="G24" i="12"/>
  <c r="G18" i="12"/>
  <c r="G28" i="13"/>
  <c r="F49" i="17"/>
  <c r="F45" i="13"/>
  <c r="F47" i="17"/>
  <c r="H45" i="12"/>
  <c r="G39" i="17"/>
</calcChain>
</file>

<file path=xl/sharedStrings.xml><?xml version="1.0" encoding="utf-8"?>
<sst xmlns="http://schemas.openxmlformats.org/spreadsheetml/2006/main" count="621" uniqueCount="181">
  <si>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</si>
  <si>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</si>
  <si>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</si>
  <si>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</si>
  <si>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</si>
  <si>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</si>
  <si>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</si>
  <si>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</si>
  <si>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</si>
  <si>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</si>
  <si>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</si>
  <si>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</si>
  <si>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</si>
  <si>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</si>
  <si>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</si>
  <si>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</si>
  <si>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</si>
  <si>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</si>
  <si>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</si>
  <si>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</si>
  <si>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</si>
  <si>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</si>
  <si>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</si>
  <si>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</si>
  <si>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</si>
  <si>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</si>
  <si>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</si>
  <si>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</si>
  <si>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</si>
  <si>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</si>
  <si>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</si>
  <si>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</si>
  <si>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</si>
  <si>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</si>
  <si>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</si>
  <si>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</si>
  <si>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</si>
  <si>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</si>
  <si>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</si>
  <si>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</si>
  <si>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</si>
  <si>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</si>
  <si>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</si>
  <si>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</si>
  <si>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</si>
  <si>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</si>
  <si>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</si>
  <si>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</si>
  <si>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</si>
  <si>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</si>
  <si>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</si>
  <si>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</si>
  <si>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</si>
  <si>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</si>
  <si>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</si>
  <si>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</si>
  <si>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</si>
  <si>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</si>
  <si>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</si>
  <si>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</si>
  <si>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</si>
  <si>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</si>
  <si>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</si>
  <si>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</si>
  <si>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</si>
  <si>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</si>
  <si>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</si>
  <si>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</si>
  <si>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</si>
  <si>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</si>
  <si>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</si>
  <si>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</si>
  <si>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</si>
  <si>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</si>
  <si>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</si>
  <si>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</si>
  <si>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</si>
  <si>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</si>
  <si>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</si>
  <si>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</si>
  <si>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</si>
  <si>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</si>
  <si>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</si>
  <si>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</si>
  <si>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</si>
  <si>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</si>
  <si>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</si>
  <si>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</si>
  <si>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</si>
  <si>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</si>
  <si>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</si>
  <si>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</si>
  <si>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</si>
  <si>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</si>
  <si>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</si>
  <si>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</si>
  <si>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</si>
  <si>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</si>
  <si>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</si>
  <si>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</si>
  <si>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</si>
  <si>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</si>
  <si>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</si>
  <si>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</si>
  <si>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</si>
  <si>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</si>
  <si>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</si>
  <si>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</si>
  <si>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</si>
  <si>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</si>
  <si>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</si>
  <si>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</si>
  <si>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</si>
  <si>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</si>
  <si>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</si>
  <si>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</si>
  <si>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</si>
  <si>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</si>
  <si>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</si>
  <si>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</si>
  <si>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</si>
  <si>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</si>
  <si>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</si>
  <si>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</si>
  <si>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</si>
  <si>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</si>
  <si>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</si>
  <si>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</si>
  <si>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</si>
  <si>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</si>
  <si>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</si>
  <si>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</si>
  <si>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</si>
  <si>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</si>
  <si>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</si>
  <si>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</si>
  <si>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</si>
  <si>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</si>
  <si>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</si>
  <si>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</si>
  <si>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</si>
  <si>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</si>
  <si>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Khu dân cư Pò Lục</t>
  </si>
  <si>
    <t>Cụm chợ xã Thụy Hùng</t>
  </si>
  <si>
    <t>Trường mầm non xã Thụy Hùng</t>
  </si>
  <si>
    <t>Trạm biên phòng Na Hình</t>
  </si>
  <si>
    <t>Đường tỉnh 228</t>
  </si>
  <si>
    <t>đoạn từ Đường tỉnh 299 rẽ vào đến</t>
  </si>
  <si>
    <t>hết địa phận xã Trùng Khánh cũ</t>
  </si>
  <si>
    <t>Đường tỉnh 230:</t>
  </si>
  <si>
    <t>đoạn qua địa phận xã Thanh Long từ km3+700</t>
  </si>
  <si>
    <t>hết địa phận xã Thanh Long cũ (KM 10+200)</t>
  </si>
  <si>
    <t>Đường tỉnh 229:</t>
  </si>
  <si>
    <t>đoạn từ KM 26+400 (QL 4A)</t>
  </si>
  <si>
    <t>hết địa phận</t>
  </si>
  <si>
    <t>Đường Huyện 10</t>
  </si>
  <si>
    <t>đoạn từ Km1+400</t>
  </si>
  <si>
    <t>KM 16+200</t>
  </si>
  <si>
    <t>Đường Huyện DH11</t>
  </si>
  <si>
    <t>đoạn km7+500(DT230)</t>
  </si>
  <si>
    <t>hết địa phận xã Thanh Long</t>
  </si>
  <si>
    <t>Đường huyện 18</t>
  </si>
  <si>
    <t>đoạn từ KM1+200 (DT229)</t>
  </si>
  <si>
    <t>đồn biên Phòng Na Hình</t>
  </si>
  <si>
    <t>Đoạn từ Km6+00 (Đâng Van)</t>
  </si>
  <si>
    <t>Km7+00 (Đâng Van)</t>
  </si>
  <si>
    <t>Đoạn từ Km7+00</t>
  </si>
  <si>
    <t>Trường Mầm non Thụy Hùng</t>
  </si>
  <si>
    <t>Xã Thanh Long cũ</t>
  </si>
  <si>
    <t>Xã Thụy Hùng cũ</t>
  </si>
  <si>
    <t>Xã Trùng Khánh cũ</t>
  </si>
  <si>
    <t>30. Xã Thụy Hùng</t>
  </si>
  <si>
    <t>BẢNG 30.1: BẢNG GIÁ ĐẤT Ở TẠI NÔNG THÔN</t>
  </si>
  <si>
    <t>Ghi chú: Các vị trí (Vị trí 2, vị trí 3) không có mức giá thì áp dụng theo bảng giá đất các khu vực còn lại tại nông thôn.</t>
  </si>
  <si>
    <t>Khu vực còn lại tại nông thôn (Các vị trí không quy định giá)</t>
  </si>
  <si>
    <t>Xã Thụy Hùng, xã Trùng Khánh cũ</t>
  </si>
  <si>
    <t>BẢNG 30.2: BẢNG GIÁ ĐẤT THƯƠNG MẠI, DỊCH VỤ TẠI NÔNG THÔN</t>
  </si>
  <si>
    <t>Giá đất thương mại, dịch vụ</t>
  </si>
  <si>
    <t>BẢNG 30.3: BẢNG GIÁ ĐẤT CƠ SỞ SẢN XUẤT PHI NÔNG NGHIỆP TẠI NÔNG THÔN</t>
  </si>
  <si>
    <t>Giá đất cơ sở sản xuất phi nông nghiệp</t>
  </si>
  <si>
    <t>BẢNG 30.4: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</si>
</sst>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u/>
      <sz val="11"/>
      <color theme="10"/>
      <name val="Calibri"/>
      <family val="2"/>
      <scheme val="minor"/>
    </font>
    <font>
      <sz val="12"/>
      <color rgb="FFFF0000"/>
      <name val="Times New Roman"/>
      <family val="1"/>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xf numFmtId="43" fontId="6" fillId="0" borderId="0" applyFont="0" applyFill="0" applyBorder="0" applyAlignment="0" applyProtection="0"/>
    <xf numFmtId="0" fontId="6" fillId="0" borderId="0"/>
    <xf numFmtId="0" fontId="10" fillId="0" borderId="0" applyNumberFormat="0" applyFill="0" applyBorder="0" applyAlignment="0" applyProtection="0"/>
  </cellStyleXfs>
  <cellXfs count="77">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7" fillId="0" borderId="1" xfId="0" applyFont="1" applyBorder="1" applyAlignment="1">
      <alignment vertical="center" wrapText="1"/>
    </xf>
    <xf numFmtId="164" fontId="2" fillId="0"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2" applyFont="1" applyBorder="1" applyAlignment="1">
      <alignment horizontal="center" vertical="center" wrapText="1"/>
    </xf>
    <xf numFmtId="0" fontId="2" fillId="0" borderId="1" xfId="2" applyFont="1" applyBorder="1" applyAlignment="1">
      <alignment vertical="center" wrapText="1"/>
    </xf>
    <xf numFmtId="3" fontId="2" fillId="0" borderId="1" xfId="2" applyNumberFormat="1" applyFont="1" applyBorder="1" applyAlignment="1">
      <alignment horizontal="right" vertical="center" wrapText="1"/>
    </xf>
    <xf numFmtId="0" fontId="2" fillId="2" borderId="1" xfId="2" applyFont="1" applyFill="1" applyBorder="1" applyAlignment="1">
      <alignment vertical="center" wrapText="1"/>
    </xf>
    <xf numFmtId="0" fontId="2" fillId="0" borderId="1" xfId="2" applyFont="1" applyBorder="1" applyAlignment="1">
      <alignment horizontal="left" vertical="center" wrapText="1"/>
    </xf>
    <xf numFmtId="0" fontId="2" fillId="2" borderId="1" xfId="2"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12" fillId="2" borderId="1" xfId="0" applyFont="1" applyFill="1" applyBorder="1" applyAlignment="1">
      <alignment vertical="center" wrapText="1"/>
    </xf>
    <xf numFmtId="0" fontId="12" fillId="2" borderId="0" xfId="0" applyFont="1" applyFill="1"/>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1" xfId="2" applyFont="1" applyBorder="1" applyAlignment="1">
      <alignment vertical="center" wrapText="1"/>
    </xf>
    <xf numFmtId="0" fontId="2" fillId="0" borderId="1" xfId="2"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2" fillId="0" borderId="2" xfId="1" applyNumberFormat="1" applyFont="1" applyFill="1" applyBorder="1" applyAlignment="1">
      <alignment horizontal="right" vertical="center" wrapText="1"/>
    </xf>
    <xf numFmtId="164" fontId="2" fillId="0" borderId="3" xfId="1" applyNumberFormat="1" applyFont="1" applyFill="1" applyBorder="1" applyAlignment="1">
      <alignment horizontal="right" vertical="center" wrapText="1"/>
    </xf>
    <xf numFmtId="164" fontId="2" fillId="0" borderId="4" xfId="1" applyNumberFormat="1" applyFont="1" applyFill="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left" vertical="center" wrapText="1"/>
    </xf>
  </cellXfs>
  <cellStyles count="4">
    <cellStyle name="Bình thường" xfId="0" builtinId="0"/>
    <cellStyle name="Dấu phẩy" xfId="1" builtinId="3"/>
    <cellStyle name="Hyperlink 2" xfId="3" xr:uid="{D1E39654-D0F3-401D-91B6-9D51C3FF575D}"/>
    <cellStyle name="Normal 31 3" xfId="2" xr:uid="{67746DB0-B7F9-438A-87A3-1807AD6D1E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topLeftCell="A11" zoomScaleNormal="100" zoomScaleSheetLayoutView="100" workbookViewId="0">
      <selection activeCell="D10" sqref="D10"/>
    </sheetView>
  </sheetViews>
  <sheetFormatPr defaultColWidth="9" defaultRowHeight="62.25" customHeight="1"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127</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37" si="3">E34*0.4</f>
        <v>1200000</v>
      </c>
      <c r="H34" s="21">
        <f t="shared" ref="H34:H37"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ref="G38:G49" si="5">E38*0.4</f>
        <v>600000</v>
      </c>
      <c r="H38" s="21">
        <f t="shared" ref="H38:H49" si="6">E38*0.2</f>
        <v>300000</v>
      </c>
    </row>
    <row r="39" spans="1:8" ht="47.25" x14ac:dyDescent="0.25">
      <c r="A39" s="4">
        <v>30</v>
      </c>
      <c r="B39" s="7" t="s">
        <v>79</v>
      </c>
      <c r="C39" s="7" t="s">
        <v>80</v>
      </c>
      <c r="D39" s="7" t="s">
        <v>81</v>
      </c>
      <c r="E39" s="6">
        <f>'[1]BG-ODT-30'!$D$91</f>
        <v>1600000</v>
      </c>
      <c r="F39" s="21">
        <f t="shared" si="0"/>
        <v>960000</v>
      </c>
      <c r="G39" s="21">
        <f t="shared" si="5"/>
        <v>640000</v>
      </c>
      <c r="H39" s="21">
        <f t="shared" si="6"/>
        <v>320000</v>
      </c>
    </row>
    <row r="40" spans="1:8" ht="31.5" x14ac:dyDescent="0.25">
      <c r="A40" s="4">
        <v>31</v>
      </c>
      <c r="B40" s="7" t="s">
        <v>82</v>
      </c>
      <c r="C40" s="7" t="s">
        <v>81</v>
      </c>
      <c r="D40" s="7" t="s">
        <v>83</v>
      </c>
      <c r="E40" s="6">
        <f>'[1]BG-ODT-31'!$D$91</f>
        <v>1300000</v>
      </c>
      <c r="F40" s="21">
        <f t="shared" si="0"/>
        <v>780000</v>
      </c>
      <c r="G40" s="21">
        <f t="shared" si="5"/>
        <v>520000</v>
      </c>
      <c r="H40" s="21">
        <f t="shared" si="6"/>
        <v>260000</v>
      </c>
    </row>
    <row r="41" spans="1:8" ht="31.5" x14ac:dyDescent="0.25">
      <c r="A41" s="4">
        <v>32</v>
      </c>
      <c r="B41" s="7" t="s">
        <v>84</v>
      </c>
      <c r="C41" s="7" t="s">
        <v>85</v>
      </c>
      <c r="D41" s="7" t="s">
        <v>86</v>
      </c>
      <c r="E41" s="6">
        <f>'[1]BG-ODT-32'!$D$91</f>
        <v>1100000</v>
      </c>
      <c r="F41" s="21">
        <f t="shared" si="0"/>
        <v>660000</v>
      </c>
      <c r="G41" s="21">
        <f t="shared" si="5"/>
        <v>440000</v>
      </c>
      <c r="H41" s="21">
        <f t="shared" si="6"/>
        <v>220000</v>
      </c>
    </row>
    <row r="42" spans="1:8" ht="47.25" x14ac:dyDescent="0.25">
      <c r="A42" s="4">
        <v>33</v>
      </c>
      <c r="B42" s="7" t="s">
        <v>87</v>
      </c>
      <c r="C42" s="7" t="s">
        <v>88</v>
      </c>
      <c r="D42" s="7" t="s">
        <v>89</v>
      </c>
      <c r="E42" s="6">
        <f>'[1]BG-ODT-33'!$D$91</f>
        <v>1600000</v>
      </c>
      <c r="F42" s="21">
        <f t="shared" si="0"/>
        <v>960000</v>
      </c>
      <c r="G42" s="21">
        <f t="shared" si="5"/>
        <v>640000</v>
      </c>
      <c r="H42" s="21">
        <f t="shared" si="6"/>
        <v>320000</v>
      </c>
    </row>
    <row r="43" spans="1:8" ht="47.25" x14ac:dyDescent="0.25">
      <c r="A43" s="4">
        <v>34</v>
      </c>
      <c r="B43" s="7" t="s">
        <v>90</v>
      </c>
      <c r="C43" s="7" t="s">
        <v>91</v>
      </c>
      <c r="D43" s="7" t="s">
        <v>92</v>
      </c>
      <c r="E43" s="6">
        <f>'[1]BG-ODT-34'!$D$91</f>
        <v>1600000</v>
      </c>
      <c r="F43" s="21">
        <f t="shared" si="0"/>
        <v>960000</v>
      </c>
      <c r="G43" s="21">
        <f t="shared" si="5"/>
        <v>640000</v>
      </c>
      <c r="H43" s="21">
        <f t="shared" si="6"/>
        <v>320000</v>
      </c>
    </row>
    <row r="44" spans="1:8" ht="63" x14ac:dyDescent="0.25">
      <c r="A44" s="4">
        <v>35</v>
      </c>
      <c r="B44" s="7" t="s">
        <v>93</v>
      </c>
      <c r="C44" s="7" t="s">
        <v>94</v>
      </c>
      <c r="D44" s="7" t="s">
        <v>95</v>
      </c>
      <c r="E44" s="6">
        <f>'[1]BG-ODT-35'!$D$91</f>
        <v>1500000</v>
      </c>
      <c r="F44" s="21">
        <f t="shared" si="0"/>
        <v>900000</v>
      </c>
      <c r="G44" s="21">
        <f t="shared" si="5"/>
        <v>600000</v>
      </c>
      <c r="H44" s="21">
        <f t="shared" si="6"/>
        <v>300000</v>
      </c>
    </row>
    <row r="45" spans="1:8" ht="47.25" x14ac:dyDescent="0.25">
      <c r="A45" s="4">
        <v>36</v>
      </c>
      <c r="B45" s="7" t="s">
        <v>96</v>
      </c>
      <c r="C45" s="7" t="s">
        <v>97</v>
      </c>
      <c r="D45" s="7" t="s">
        <v>98</v>
      </c>
      <c r="E45" s="6">
        <f>'[1]BG-ODT-36'!$D$91</f>
        <v>1500000</v>
      </c>
      <c r="F45" s="21">
        <f t="shared" si="0"/>
        <v>900000</v>
      </c>
      <c r="G45" s="21">
        <f t="shared" si="5"/>
        <v>600000</v>
      </c>
      <c r="H45" s="21">
        <f t="shared" si="6"/>
        <v>300000</v>
      </c>
    </row>
    <row r="46" spans="1:8" ht="78.75" x14ac:dyDescent="0.25">
      <c r="A46" s="4">
        <v>37</v>
      </c>
      <c r="B46" s="7" t="s">
        <v>99</v>
      </c>
      <c r="C46" s="7" t="s">
        <v>100</v>
      </c>
      <c r="D46" s="7" t="s">
        <v>101</v>
      </c>
      <c r="E46" s="6">
        <f>'[1]BG-ODT-37'!$D$91</f>
        <v>1500000</v>
      </c>
      <c r="F46" s="21">
        <f t="shared" si="0"/>
        <v>900000</v>
      </c>
      <c r="G46" s="21">
        <f t="shared" si="5"/>
        <v>600000</v>
      </c>
      <c r="H46" s="21">
        <f t="shared" si="6"/>
        <v>300000</v>
      </c>
    </row>
    <row r="47" spans="1:8" ht="31.5" x14ac:dyDescent="0.25">
      <c r="A47" s="4">
        <v>38</v>
      </c>
      <c r="B47" s="7" t="s">
        <v>102</v>
      </c>
      <c r="C47" s="7" t="s">
        <v>103</v>
      </c>
      <c r="D47" s="7" t="s">
        <v>104</v>
      </c>
      <c r="E47" s="6">
        <f>'[1]BG-ODT-38'!$D$91</f>
        <v>1100000</v>
      </c>
      <c r="F47" s="21">
        <f t="shared" si="0"/>
        <v>660000</v>
      </c>
      <c r="G47" s="21">
        <f t="shared" si="5"/>
        <v>440000</v>
      </c>
      <c r="H47" s="21">
        <f t="shared" si="6"/>
        <v>220000</v>
      </c>
    </row>
    <row r="48" spans="1:8" ht="31.5" x14ac:dyDescent="0.25">
      <c r="A48" s="4">
        <v>39</v>
      </c>
      <c r="B48" s="7" t="s">
        <v>105</v>
      </c>
      <c r="C48" s="7" t="s">
        <v>106</v>
      </c>
      <c r="D48" s="7" t="s">
        <v>107</v>
      </c>
      <c r="E48" s="6">
        <f>'[1]BG-ODT-39'!$D$91</f>
        <v>1200000</v>
      </c>
      <c r="F48" s="21">
        <f t="shared" si="0"/>
        <v>720000</v>
      </c>
      <c r="G48" s="21">
        <f t="shared" si="5"/>
        <v>480000</v>
      </c>
      <c r="H48" s="21">
        <f t="shared" si="6"/>
        <v>240000</v>
      </c>
    </row>
    <row r="49" spans="1:8" ht="31.5" x14ac:dyDescent="0.25">
      <c r="A49" s="4">
        <v>40</v>
      </c>
      <c r="B49" s="7" t="s">
        <v>108</v>
      </c>
      <c r="C49" s="7" t="s">
        <v>109</v>
      </c>
      <c r="D49" s="7" t="s">
        <v>110</v>
      </c>
      <c r="E49" s="6">
        <f>'[1]BG-ODT-40'!$D$91</f>
        <v>1700000</v>
      </c>
      <c r="F49" s="21">
        <f t="shared" si="0"/>
        <v>1020000</v>
      </c>
      <c r="G49" s="21">
        <f t="shared" si="5"/>
        <v>680000</v>
      </c>
      <c r="H49" s="21">
        <f t="shared" si="6"/>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7">E51*0.4</f>
        <v>1760000</v>
      </c>
      <c r="H51" s="21">
        <f t="shared" ref="H51:H52" si="8">E51*0.2</f>
        <v>880000</v>
      </c>
    </row>
    <row r="52" spans="1:8" ht="47.25" x14ac:dyDescent="0.25">
      <c r="A52" s="4" t="s">
        <v>132</v>
      </c>
      <c r="B52" s="7" t="s">
        <v>113</v>
      </c>
      <c r="C52" s="7"/>
      <c r="D52" s="7"/>
      <c r="E52" s="6">
        <f>'[1]BG-ODT-42'!$D$91</f>
        <v>2100000</v>
      </c>
      <c r="F52" s="21">
        <f t="shared" si="0"/>
        <v>1260000</v>
      </c>
      <c r="G52" s="21">
        <f t="shared" si="7"/>
        <v>840000</v>
      </c>
      <c r="H52" s="21">
        <f t="shared" si="8"/>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5"/>
  <sheetViews>
    <sheetView tabSelected="1"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171</v>
      </c>
      <c r="B2" s="48"/>
      <c r="C2" s="14"/>
      <c r="D2" s="14"/>
      <c r="E2" s="15"/>
      <c r="F2" s="15"/>
      <c r="G2" s="49" t="s">
        <v>134</v>
      </c>
      <c r="H2" s="49"/>
    </row>
    <row r="3" spans="1:8" ht="15.75" x14ac:dyDescent="0.25">
      <c r="A3" s="13"/>
      <c r="B3" s="14"/>
      <c r="C3" s="14"/>
      <c r="D3" s="14"/>
      <c r="E3" s="15"/>
      <c r="F3" s="15"/>
      <c r="G3" s="15"/>
      <c r="H3" s="15"/>
    </row>
    <row r="4" spans="1:8" ht="15.75" x14ac:dyDescent="0.25">
      <c r="A4" s="54" t="s">
        <v>172</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ht="15.75" x14ac:dyDescent="0.25">
      <c r="A9" s="35">
        <v>1</v>
      </c>
      <c r="B9" s="55" t="s">
        <v>142</v>
      </c>
      <c r="C9" s="55"/>
      <c r="D9" s="55"/>
      <c r="E9" s="37">
        <v>320000</v>
      </c>
      <c r="F9" s="21">
        <f t="shared" ref="F9:F16" si="0">E9*0.6</f>
        <v>192000</v>
      </c>
      <c r="G9" s="21">
        <f t="shared" ref="G9:G16" si="1">E9*0.4</f>
        <v>128000</v>
      </c>
      <c r="H9" s="21">
        <f t="shared" ref="H9:H16" si="2">E9*0.2</f>
        <v>64000</v>
      </c>
    </row>
    <row r="10" spans="1:8" ht="31.5" x14ac:dyDescent="0.25">
      <c r="A10" s="35">
        <v>2</v>
      </c>
      <c r="B10" s="36" t="s">
        <v>143</v>
      </c>
      <c r="C10" s="36" t="s">
        <v>144</v>
      </c>
      <c r="D10" s="36" t="s">
        <v>145</v>
      </c>
      <c r="E10" s="37">
        <v>490000</v>
      </c>
      <c r="F10" s="21">
        <f t="shared" si="0"/>
        <v>294000</v>
      </c>
      <c r="G10" s="21">
        <f t="shared" si="1"/>
        <v>196000</v>
      </c>
      <c r="H10" s="21"/>
    </row>
    <row r="11" spans="1:8" ht="31.5" x14ac:dyDescent="0.25">
      <c r="A11" s="35">
        <v>3</v>
      </c>
      <c r="B11" s="38" t="s">
        <v>146</v>
      </c>
      <c r="C11" s="38" t="s">
        <v>147</v>
      </c>
      <c r="D11" s="38" t="s">
        <v>148</v>
      </c>
      <c r="E11" s="37">
        <v>220000</v>
      </c>
      <c r="F11" s="21">
        <f t="shared" si="0"/>
        <v>132000</v>
      </c>
      <c r="G11" s="21">
        <f t="shared" si="1"/>
        <v>88000</v>
      </c>
      <c r="H11" s="21">
        <f t="shared" si="2"/>
        <v>44000</v>
      </c>
    </row>
    <row r="12" spans="1:8" ht="31.5" x14ac:dyDescent="0.25">
      <c r="A12" s="35">
        <v>4</v>
      </c>
      <c r="B12" s="38" t="s">
        <v>149</v>
      </c>
      <c r="C12" s="38" t="s">
        <v>150</v>
      </c>
      <c r="D12" s="38" t="s">
        <v>151</v>
      </c>
      <c r="E12" s="37">
        <v>410000</v>
      </c>
      <c r="F12" s="21">
        <f t="shared" si="0"/>
        <v>246000</v>
      </c>
      <c r="G12" s="21">
        <f t="shared" si="1"/>
        <v>164000</v>
      </c>
      <c r="H12" s="21">
        <f t="shared" si="2"/>
        <v>82000</v>
      </c>
    </row>
    <row r="13" spans="1:8" ht="31.5" x14ac:dyDescent="0.25">
      <c r="A13" s="35">
        <v>5</v>
      </c>
      <c r="B13" s="38" t="s">
        <v>152</v>
      </c>
      <c r="C13" s="38" t="s">
        <v>153</v>
      </c>
      <c r="D13" s="38" t="s">
        <v>154</v>
      </c>
      <c r="E13" s="37">
        <v>220000</v>
      </c>
      <c r="F13" s="21">
        <f t="shared" si="0"/>
        <v>132000</v>
      </c>
      <c r="G13" s="21">
        <f t="shared" si="1"/>
        <v>88000</v>
      </c>
      <c r="H13" s="21">
        <f t="shared" si="2"/>
        <v>44000</v>
      </c>
    </row>
    <row r="14" spans="1:8" ht="15.75" x14ac:dyDescent="0.25">
      <c r="A14" s="35">
        <v>6</v>
      </c>
      <c r="B14" s="38" t="s">
        <v>155</v>
      </c>
      <c r="C14" s="38" t="s">
        <v>156</v>
      </c>
      <c r="D14" s="38" t="s">
        <v>157</v>
      </c>
      <c r="E14" s="37">
        <v>300000</v>
      </c>
      <c r="F14" s="21">
        <f t="shared" si="0"/>
        <v>180000</v>
      </c>
      <c r="G14" s="21">
        <f t="shared" si="1"/>
        <v>120000</v>
      </c>
      <c r="H14" s="21">
        <f t="shared" si="2"/>
        <v>60000</v>
      </c>
    </row>
    <row r="15" spans="1:8" ht="15.75" x14ac:dyDescent="0.25">
      <c r="A15" s="35">
        <v>7</v>
      </c>
      <c r="B15" s="38" t="s">
        <v>158</v>
      </c>
      <c r="C15" s="38" t="s">
        <v>159</v>
      </c>
      <c r="D15" s="38" t="s">
        <v>160</v>
      </c>
      <c r="E15" s="37">
        <v>330000</v>
      </c>
      <c r="F15" s="37">
        <v>330000</v>
      </c>
      <c r="G15" s="37">
        <v>330000</v>
      </c>
      <c r="H15" s="37">
        <v>330000</v>
      </c>
    </row>
    <row r="16" spans="1:8" ht="31.5" x14ac:dyDescent="0.25">
      <c r="A16" s="35">
        <v>8</v>
      </c>
      <c r="B16" s="38" t="s">
        <v>161</v>
      </c>
      <c r="C16" s="38" t="s">
        <v>162</v>
      </c>
      <c r="D16" s="38" t="s">
        <v>163</v>
      </c>
      <c r="E16" s="37">
        <v>310000</v>
      </c>
      <c r="F16" s="21">
        <f t="shared" si="0"/>
        <v>186000</v>
      </c>
      <c r="G16" s="21">
        <f t="shared" si="1"/>
        <v>124000</v>
      </c>
      <c r="H16" s="21">
        <f t="shared" si="2"/>
        <v>62000</v>
      </c>
    </row>
    <row r="17" spans="1:8" ht="31.5" x14ac:dyDescent="0.25">
      <c r="A17" s="35">
        <v>9</v>
      </c>
      <c r="B17" s="38" t="s">
        <v>149</v>
      </c>
      <c r="C17" s="42" t="s">
        <v>164</v>
      </c>
      <c r="D17" s="42" t="s">
        <v>165</v>
      </c>
      <c r="E17" s="37">
        <v>450000</v>
      </c>
      <c r="F17" s="21">
        <f t="shared" ref="F17:F18" si="3">E17*0.6</f>
        <v>270000</v>
      </c>
      <c r="G17" s="21">
        <f t="shared" ref="G17:G18" si="4">E17*0.4</f>
        <v>180000</v>
      </c>
      <c r="H17" s="21">
        <f t="shared" ref="H17:H18" si="5">E17*0.2</f>
        <v>90000</v>
      </c>
    </row>
    <row r="18" spans="1:8" ht="31.5" x14ac:dyDescent="0.25">
      <c r="A18" s="35">
        <v>10</v>
      </c>
      <c r="B18" s="38" t="s">
        <v>149</v>
      </c>
      <c r="C18" s="42" t="s">
        <v>166</v>
      </c>
      <c r="D18" s="42" t="s">
        <v>167</v>
      </c>
      <c r="E18" s="37">
        <v>450000</v>
      </c>
      <c r="F18" s="21">
        <f t="shared" si="3"/>
        <v>270000</v>
      </c>
      <c r="G18" s="21">
        <f t="shared" si="4"/>
        <v>180000</v>
      </c>
      <c r="H18" s="21">
        <f t="shared" si="5"/>
        <v>90000</v>
      </c>
    </row>
    <row r="19" spans="1:8" ht="15.75" x14ac:dyDescent="0.25">
      <c r="A19" s="52" t="s">
        <v>173</v>
      </c>
      <c r="B19" s="52"/>
      <c r="C19" s="52"/>
      <c r="D19" s="52"/>
      <c r="E19" s="52"/>
      <c r="F19" s="52"/>
      <c r="G19" s="52"/>
      <c r="H19" s="52"/>
    </row>
    <row r="20" spans="1:8" ht="15.75" x14ac:dyDescent="0.25">
      <c r="A20" s="46" t="s">
        <v>174</v>
      </c>
      <c r="B20" s="46"/>
      <c r="C20" s="46"/>
      <c r="D20" s="46"/>
      <c r="E20" s="47"/>
      <c r="F20" s="47"/>
      <c r="G20" s="47"/>
      <c r="H20" s="47"/>
    </row>
    <row r="21" spans="1:8" s="44" customFormat="1" ht="15.75" x14ac:dyDescent="0.25">
      <c r="A21" s="4">
        <v>1</v>
      </c>
      <c r="B21" s="39" t="s">
        <v>168</v>
      </c>
      <c r="C21" s="43"/>
      <c r="D21" s="43"/>
      <c r="E21" s="37">
        <v>207000</v>
      </c>
      <c r="F21" s="21"/>
      <c r="G21" s="21"/>
      <c r="H21" s="21"/>
    </row>
    <row r="22" spans="1:8" s="44" customFormat="1" ht="31.5" x14ac:dyDescent="0.25">
      <c r="A22" s="4">
        <v>2</v>
      </c>
      <c r="B22" s="39" t="s">
        <v>175</v>
      </c>
      <c r="C22" s="43"/>
      <c r="D22" s="43"/>
      <c r="E22" s="37">
        <v>168000</v>
      </c>
      <c r="F22" s="21"/>
      <c r="G22" s="21"/>
      <c r="H22" s="21"/>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A19:H19"/>
    <mergeCell ref="A20:H20"/>
    <mergeCell ref="A2:B2"/>
    <mergeCell ref="G2:H2"/>
    <mergeCell ref="A4:H4"/>
    <mergeCell ref="A5:H5"/>
    <mergeCell ref="A6:H6"/>
    <mergeCell ref="A7:A8"/>
    <mergeCell ref="B7:B8"/>
    <mergeCell ref="C7:D7"/>
    <mergeCell ref="E7:H7"/>
    <mergeCell ref="B9:D9"/>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15" zoomScaleNormal="100" zoomScaleSheetLayoutView="100" workbookViewId="0">
      <selection activeCell="D10" sqref="D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135</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si="3"/>
        <v>600000</v>
      </c>
      <c r="H38" s="21">
        <f t="shared" si="4"/>
        <v>300000</v>
      </c>
    </row>
    <row r="39" spans="1:8" ht="47.25" x14ac:dyDescent="0.25">
      <c r="A39" s="4">
        <v>30</v>
      </c>
      <c r="B39" s="7" t="s">
        <v>79</v>
      </c>
      <c r="C39" s="7" t="s">
        <v>80</v>
      </c>
      <c r="D39" s="7" t="s">
        <v>81</v>
      </c>
      <c r="E39" s="6">
        <f>'[1]BG-ODT-30'!$D$91</f>
        <v>1600000</v>
      </c>
      <c r="F39" s="21">
        <f t="shared" si="0"/>
        <v>960000</v>
      </c>
      <c r="G39" s="21">
        <f t="shared" si="3"/>
        <v>640000</v>
      </c>
      <c r="H39" s="21">
        <f t="shared" si="4"/>
        <v>320000</v>
      </c>
    </row>
    <row r="40" spans="1:8" ht="31.5" x14ac:dyDescent="0.25">
      <c r="A40" s="4">
        <v>31</v>
      </c>
      <c r="B40" s="7" t="s">
        <v>82</v>
      </c>
      <c r="C40" s="7" t="s">
        <v>81</v>
      </c>
      <c r="D40" s="7" t="s">
        <v>83</v>
      </c>
      <c r="E40" s="6">
        <f>'[1]BG-ODT-31'!$D$91</f>
        <v>1300000</v>
      </c>
      <c r="F40" s="21">
        <f t="shared" si="0"/>
        <v>780000</v>
      </c>
      <c r="G40" s="21">
        <f t="shared" si="3"/>
        <v>520000</v>
      </c>
      <c r="H40" s="21">
        <f t="shared" si="4"/>
        <v>260000</v>
      </c>
    </row>
    <row r="41" spans="1:8" ht="31.5" x14ac:dyDescent="0.25">
      <c r="A41" s="4">
        <v>32</v>
      </c>
      <c r="B41" s="7" t="s">
        <v>84</v>
      </c>
      <c r="C41" s="7" t="s">
        <v>85</v>
      </c>
      <c r="D41" s="7" t="s">
        <v>86</v>
      </c>
      <c r="E41" s="6">
        <f>'[1]BG-ODT-32'!$D$91</f>
        <v>1100000</v>
      </c>
      <c r="F41" s="21">
        <f t="shared" si="0"/>
        <v>660000</v>
      </c>
      <c r="G41" s="21">
        <f t="shared" si="3"/>
        <v>440000</v>
      </c>
      <c r="H41" s="21">
        <f t="shared" si="4"/>
        <v>220000</v>
      </c>
    </row>
    <row r="42" spans="1:8" ht="47.25" x14ac:dyDescent="0.25">
      <c r="A42" s="4">
        <v>33</v>
      </c>
      <c r="B42" s="7" t="s">
        <v>87</v>
      </c>
      <c r="C42" s="7" t="s">
        <v>88</v>
      </c>
      <c r="D42" s="7" t="s">
        <v>89</v>
      </c>
      <c r="E42" s="6">
        <f>'[1]BG-ODT-33'!$D$91</f>
        <v>1600000</v>
      </c>
      <c r="F42" s="21">
        <f t="shared" si="0"/>
        <v>960000</v>
      </c>
      <c r="G42" s="21">
        <f t="shared" si="3"/>
        <v>640000</v>
      </c>
      <c r="H42" s="21">
        <f t="shared" si="4"/>
        <v>320000</v>
      </c>
    </row>
    <row r="43" spans="1:8" ht="47.25" x14ac:dyDescent="0.25">
      <c r="A43" s="4">
        <v>34</v>
      </c>
      <c r="B43" s="7" t="s">
        <v>90</v>
      </c>
      <c r="C43" s="7" t="s">
        <v>91</v>
      </c>
      <c r="D43" s="7" t="s">
        <v>92</v>
      </c>
      <c r="E43" s="6">
        <f>'[1]BG-ODT-34'!$D$91</f>
        <v>1600000</v>
      </c>
      <c r="F43" s="21">
        <f t="shared" si="0"/>
        <v>960000</v>
      </c>
      <c r="G43" s="21">
        <f t="shared" si="3"/>
        <v>640000</v>
      </c>
      <c r="H43" s="21">
        <f t="shared" si="4"/>
        <v>320000</v>
      </c>
    </row>
    <row r="44" spans="1:8" ht="63" x14ac:dyDescent="0.25">
      <c r="A44" s="4">
        <v>35</v>
      </c>
      <c r="B44" s="7" t="s">
        <v>93</v>
      </c>
      <c r="C44" s="7" t="s">
        <v>94</v>
      </c>
      <c r="D44" s="7" t="s">
        <v>95</v>
      </c>
      <c r="E44" s="6">
        <f>'[1]BG-ODT-35'!$D$91</f>
        <v>1500000</v>
      </c>
      <c r="F44" s="21">
        <f t="shared" si="0"/>
        <v>900000</v>
      </c>
      <c r="G44" s="21">
        <f t="shared" si="3"/>
        <v>600000</v>
      </c>
      <c r="H44" s="21">
        <f t="shared" si="4"/>
        <v>300000</v>
      </c>
    </row>
    <row r="45" spans="1:8" ht="47.25" x14ac:dyDescent="0.25">
      <c r="A45" s="4">
        <v>36</v>
      </c>
      <c r="B45" s="7" t="s">
        <v>96</v>
      </c>
      <c r="C45" s="7" t="s">
        <v>97</v>
      </c>
      <c r="D45" s="7" t="s">
        <v>98</v>
      </c>
      <c r="E45" s="6">
        <f>'[1]BG-ODT-36'!$D$91</f>
        <v>1500000</v>
      </c>
      <c r="F45" s="21">
        <f t="shared" si="0"/>
        <v>900000</v>
      </c>
      <c r="G45" s="21">
        <f t="shared" si="3"/>
        <v>600000</v>
      </c>
      <c r="H45" s="21">
        <f t="shared" si="4"/>
        <v>300000</v>
      </c>
    </row>
    <row r="46" spans="1:8" ht="78.75" x14ac:dyDescent="0.25">
      <c r="A46" s="4">
        <v>37</v>
      </c>
      <c r="B46" s="7" t="s">
        <v>99</v>
      </c>
      <c r="C46" s="7" t="s">
        <v>100</v>
      </c>
      <c r="D46" s="7" t="s">
        <v>101</v>
      </c>
      <c r="E46" s="6">
        <f>'[1]BG-ODT-37'!$D$91</f>
        <v>1500000</v>
      </c>
      <c r="F46" s="21">
        <f t="shared" si="0"/>
        <v>900000</v>
      </c>
      <c r="G46" s="21">
        <f t="shared" si="3"/>
        <v>600000</v>
      </c>
      <c r="H46" s="21">
        <f t="shared" si="4"/>
        <v>300000</v>
      </c>
    </row>
    <row r="47" spans="1:8" ht="31.5" x14ac:dyDescent="0.25">
      <c r="A47" s="4">
        <v>38</v>
      </c>
      <c r="B47" s="7" t="s">
        <v>102</v>
      </c>
      <c r="C47" s="7" t="s">
        <v>103</v>
      </c>
      <c r="D47" s="7" t="s">
        <v>104</v>
      </c>
      <c r="E47" s="6">
        <f>'[1]BG-ODT-38'!$D$91</f>
        <v>1100000</v>
      </c>
      <c r="F47" s="21">
        <f t="shared" si="0"/>
        <v>660000</v>
      </c>
      <c r="G47" s="21">
        <f t="shared" si="3"/>
        <v>440000</v>
      </c>
      <c r="H47" s="21">
        <f t="shared" si="4"/>
        <v>220000</v>
      </c>
    </row>
    <row r="48" spans="1:8" ht="31.5" x14ac:dyDescent="0.25">
      <c r="A48" s="4">
        <v>39</v>
      </c>
      <c r="B48" s="7" t="s">
        <v>105</v>
      </c>
      <c r="C48" s="7" t="s">
        <v>106</v>
      </c>
      <c r="D48" s="7" t="s">
        <v>107</v>
      </c>
      <c r="E48" s="6">
        <f>'[1]BG-ODT-39'!$D$91</f>
        <v>1200000</v>
      </c>
      <c r="F48" s="21">
        <f t="shared" si="0"/>
        <v>720000</v>
      </c>
      <c r="G48" s="21">
        <f t="shared" si="3"/>
        <v>480000</v>
      </c>
      <c r="H48" s="21">
        <f t="shared" si="4"/>
        <v>240000</v>
      </c>
    </row>
    <row r="49" spans="1:8" ht="31.5" x14ac:dyDescent="0.25">
      <c r="A49" s="4">
        <v>40</v>
      </c>
      <c r="B49" s="7" t="s">
        <v>108</v>
      </c>
      <c r="C49" s="7" t="s">
        <v>109</v>
      </c>
      <c r="D49" s="7" t="s">
        <v>110</v>
      </c>
      <c r="E49" s="6">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6">
        <f>'[1]BG-ODT-42'!$D$91</f>
        <v>2100000</v>
      </c>
      <c r="F52" s="21">
        <f t="shared" si="0"/>
        <v>1260000</v>
      </c>
      <c r="G52" s="21">
        <f t="shared" si="5"/>
        <v>840000</v>
      </c>
      <c r="H52" s="21">
        <f t="shared" si="6"/>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4:H54"/>
    <mergeCell ref="A7:A8"/>
    <mergeCell ref="B7:B8"/>
    <mergeCell ref="C7:D7"/>
    <mergeCell ref="E7:H7"/>
    <mergeCell ref="A53:H53"/>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5"/>
  <sheetViews>
    <sheetView view="pageBreakPreview" zoomScaleNormal="100" zoomScaleSheetLayoutView="100" workbookViewId="0">
      <selection activeCell="E10" sqref="E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171</v>
      </c>
      <c r="B2" s="48"/>
      <c r="C2" s="14"/>
      <c r="D2" s="14"/>
      <c r="E2" s="15"/>
      <c r="F2" s="15"/>
      <c r="G2" s="49" t="s">
        <v>134</v>
      </c>
      <c r="H2" s="49"/>
    </row>
    <row r="3" spans="1:8" ht="15.75" x14ac:dyDescent="0.25">
      <c r="A3" s="13"/>
      <c r="B3" s="14"/>
      <c r="C3" s="14"/>
      <c r="D3" s="14"/>
      <c r="E3" s="15"/>
      <c r="F3" s="15"/>
      <c r="G3" s="15"/>
      <c r="H3" s="15"/>
    </row>
    <row r="4" spans="1:8" ht="15.75" x14ac:dyDescent="0.25">
      <c r="A4" s="54" t="s">
        <v>176</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177</v>
      </c>
      <c r="F7" s="53"/>
      <c r="G7" s="53"/>
      <c r="H7" s="53"/>
    </row>
    <row r="8" spans="1:8" ht="15.75" x14ac:dyDescent="0.25">
      <c r="A8" s="53"/>
      <c r="B8" s="53"/>
      <c r="C8" s="9" t="s">
        <v>8</v>
      </c>
      <c r="D8" s="9" t="s">
        <v>9</v>
      </c>
      <c r="E8" s="16" t="s">
        <v>6</v>
      </c>
      <c r="F8" s="16" t="s">
        <v>115</v>
      </c>
      <c r="G8" s="16" t="s">
        <v>116</v>
      </c>
      <c r="H8" s="16" t="s">
        <v>117</v>
      </c>
    </row>
    <row r="9" spans="1:8" ht="15.75" x14ac:dyDescent="0.25">
      <c r="A9" s="35">
        <v>1</v>
      </c>
      <c r="B9" s="56" t="s">
        <v>142</v>
      </c>
      <c r="C9" s="56"/>
      <c r="D9" s="56"/>
      <c r="E9" s="6">
        <f>'30.1. Đất ở tại nông thôn'!E9*0.8</f>
        <v>256000</v>
      </c>
      <c r="F9" s="6">
        <f>'30.1. Đất ở tại nông thôn'!F9*0.8</f>
        <v>153600</v>
      </c>
      <c r="G9" s="6">
        <f>'30.1. Đất ở tại nông thôn'!G9*0.8</f>
        <v>102400</v>
      </c>
      <c r="H9" s="6">
        <f>'30.1. Đất ở tại nông thôn'!H9*0.8</f>
        <v>51200</v>
      </c>
    </row>
    <row r="10" spans="1:8" ht="31.5" x14ac:dyDescent="0.25">
      <c r="A10" s="35">
        <v>2</v>
      </c>
      <c r="B10" s="39" t="s">
        <v>143</v>
      </c>
      <c r="C10" s="39" t="s">
        <v>144</v>
      </c>
      <c r="D10" s="39" t="s">
        <v>145</v>
      </c>
      <c r="E10" s="6">
        <f>'30.1. Đất ở tại nông thôn'!E10*0.8</f>
        <v>392000</v>
      </c>
      <c r="F10" s="6">
        <f>'30.1. Đất ở tại nông thôn'!F10*0.8</f>
        <v>235200</v>
      </c>
      <c r="G10" s="6">
        <f>'30.1. Đất ở tại nông thôn'!G10*0.8</f>
        <v>156800</v>
      </c>
      <c r="H10" s="6"/>
    </row>
    <row r="11" spans="1:8" ht="31.5" x14ac:dyDescent="0.25">
      <c r="A11" s="35">
        <v>3</v>
      </c>
      <c r="B11" s="40" t="s">
        <v>146</v>
      </c>
      <c r="C11" s="40" t="s">
        <v>147</v>
      </c>
      <c r="D11" s="40" t="s">
        <v>148</v>
      </c>
      <c r="E11" s="6">
        <f>'30.1. Đất ở tại nông thôn'!E11*0.8</f>
        <v>176000</v>
      </c>
      <c r="F11" s="6">
        <f>'30.1. Đất ở tại nông thôn'!F11*0.8</f>
        <v>105600</v>
      </c>
      <c r="G11" s="6">
        <f>'30.1. Đất ở tại nông thôn'!G11*0.8</f>
        <v>70400</v>
      </c>
      <c r="H11" s="6">
        <f>'30.1. Đất ở tại nông thôn'!H11*0.8</f>
        <v>35200</v>
      </c>
    </row>
    <row r="12" spans="1:8" ht="31.5" x14ac:dyDescent="0.25">
      <c r="A12" s="35">
        <v>4</v>
      </c>
      <c r="B12" s="40" t="s">
        <v>149</v>
      </c>
      <c r="C12" s="40" t="s">
        <v>150</v>
      </c>
      <c r="D12" s="40" t="s">
        <v>151</v>
      </c>
      <c r="E12" s="6">
        <f>'30.1. Đất ở tại nông thôn'!E12*0.8</f>
        <v>328000</v>
      </c>
      <c r="F12" s="6">
        <f>'30.1. Đất ở tại nông thôn'!F12*0.8</f>
        <v>196800</v>
      </c>
      <c r="G12" s="6">
        <f>'30.1. Đất ở tại nông thôn'!G12*0.8</f>
        <v>131200</v>
      </c>
      <c r="H12" s="6">
        <f>'30.1. Đất ở tại nông thôn'!H12*0.8</f>
        <v>65600</v>
      </c>
    </row>
    <row r="13" spans="1:8" ht="31.5" x14ac:dyDescent="0.25">
      <c r="A13" s="35">
        <v>5</v>
      </c>
      <c r="B13" s="40" t="s">
        <v>152</v>
      </c>
      <c r="C13" s="40" t="s">
        <v>153</v>
      </c>
      <c r="D13" s="40" t="s">
        <v>154</v>
      </c>
      <c r="E13" s="6">
        <f>'30.1. Đất ở tại nông thôn'!E13*0.8</f>
        <v>176000</v>
      </c>
      <c r="F13" s="6">
        <f>'30.1. Đất ở tại nông thôn'!F13*0.8</f>
        <v>105600</v>
      </c>
      <c r="G13" s="6">
        <f>'30.1. Đất ở tại nông thôn'!G13*0.8</f>
        <v>70400</v>
      </c>
      <c r="H13" s="6">
        <f>'30.1. Đất ở tại nông thôn'!H13*0.8</f>
        <v>35200</v>
      </c>
    </row>
    <row r="14" spans="1:8" ht="15.75" x14ac:dyDescent="0.25">
      <c r="A14" s="35">
        <v>6</v>
      </c>
      <c r="B14" s="40" t="s">
        <v>155</v>
      </c>
      <c r="C14" s="40" t="s">
        <v>156</v>
      </c>
      <c r="D14" s="40" t="s">
        <v>157</v>
      </c>
      <c r="E14" s="6">
        <f>'30.1. Đất ở tại nông thôn'!E14*0.8</f>
        <v>240000</v>
      </c>
      <c r="F14" s="6">
        <f>'30.1. Đất ở tại nông thôn'!F14*0.8</f>
        <v>144000</v>
      </c>
      <c r="G14" s="6">
        <f>'30.1. Đất ở tại nông thôn'!G14*0.8</f>
        <v>96000</v>
      </c>
      <c r="H14" s="6">
        <f>'30.1. Đất ở tại nông thôn'!H14*0.8</f>
        <v>48000</v>
      </c>
    </row>
    <row r="15" spans="1:8" ht="15.75" x14ac:dyDescent="0.25">
      <c r="A15" s="35">
        <v>7</v>
      </c>
      <c r="B15" s="40" t="s">
        <v>158</v>
      </c>
      <c r="C15" s="40" t="s">
        <v>159</v>
      </c>
      <c r="D15" s="40" t="s">
        <v>160</v>
      </c>
      <c r="E15" s="6">
        <f>'30.1. Đất ở tại nông thôn'!E15*0.8</f>
        <v>264000</v>
      </c>
      <c r="F15" s="6">
        <f>'30.1. Đất ở tại nông thôn'!F15*0.8</f>
        <v>264000</v>
      </c>
      <c r="G15" s="6">
        <f>'30.1. Đất ở tại nông thôn'!G15*0.8</f>
        <v>264000</v>
      </c>
      <c r="H15" s="6">
        <f>'30.1. Đất ở tại nông thôn'!H15*0.8</f>
        <v>264000</v>
      </c>
    </row>
    <row r="16" spans="1:8" ht="31.5" x14ac:dyDescent="0.25">
      <c r="A16" s="35">
        <v>8</v>
      </c>
      <c r="B16" s="40" t="s">
        <v>161</v>
      </c>
      <c r="C16" s="40" t="s">
        <v>162</v>
      </c>
      <c r="D16" s="40" t="s">
        <v>163</v>
      </c>
      <c r="E16" s="6">
        <f>'30.1. Đất ở tại nông thôn'!E16*0.8</f>
        <v>248000</v>
      </c>
      <c r="F16" s="6">
        <f>'30.1. Đất ở tại nông thôn'!F16*0.8</f>
        <v>148800</v>
      </c>
      <c r="G16" s="6">
        <f>'30.1. Đất ở tại nông thôn'!G16*0.8</f>
        <v>99200</v>
      </c>
      <c r="H16" s="6">
        <f>'30.1. Đất ở tại nông thôn'!H16*0.8</f>
        <v>49600</v>
      </c>
    </row>
    <row r="17" spans="1:8" ht="31.5" x14ac:dyDescent="0.25">
      <c r="A17" s="35">
        <v>9</v>
      </c>
      <c r="B17" s="40" t="s">
        <v>149</v>
      </c>
      <c r="C17" s="41" t="s">
        <v>164</v>
      </c>
      <c r="D17" s="41" t="s">
        <v>165</v>
      </c>
      <c r="E17" s="6">
        <f>'30.1. Đất ở tại nông thôn'!E17*0.8</f>
        <v>360000</v>
      </c>
      <c r="F17" s="6">
        <f>'30.1. Đất ở tại nông thôn'!F17*0.8</f>
        <v>216000</v>
      </c>
      <c r="G17" s="6">
        <f>'30.1. Đất ở tại nông thôn'!G17*0.8</f>
        <v>144000</v>
      </c>
      <c r="H17" s="6">
        <f>'30.1. Đất ở tại nông thôn'!H17*0.8</f>
        <v>72000</v>
      </c>
    </row>
    <row r="18" spans="1:8" ht="31.5" x14ac:dyDescent="0.25">
      <c r="A18" s="35">
        <v>10</v>
      </c>
      <c r="B18" s="40" t="s">
        <v>149</v>
      </c>
      <c r="C18" s="41" t="s">
        <v>166</v>
      </c>
      <c r="D18" s="41" t="s">
        <v>167</v>
      </c>
      <c r="E18" s="6">
        <f>'30.1. Đất ở tại nông thôn'!E18*0.8</f>
        <v>360000</v>
      </c>
      <c r="F18" s="6">
        <f>'30.1. Đất ở tại nông thôn'!F18*0.8</f>
        <v>216000</v>
      </c>
      <c r="G18" s="6">
        <f>'30.1. Đất ở tại nông thôn'!G18*0.8</f>
        <v>144000</v>
      </c>
      <c r="H18" s="6">
        <f>'30.1. Đất ở tại nông thôn'!H18*0.8</f>
        <v>72000</v>
      </c>
    </row>
    <row r="19" spans="1:8" ht="15.75" x14ac:dyDescent="0.25">
      <c r="A19" s="52" t="s">
        <v>173</v>
      </c>
      <c r="B19" s="52"/>
      <c r="C19" s="52"/>
      <c r="D19" s="52"/>
      <c r="E19" s="52"/>
      <c r="F19" s="52"/>
      <c r="G19" s="52"/>
      <c r="H19" s="52"/>
    </row>
    <row r="20" spans="1:8" ht="15.75" x14ac:dyDescent="0.25">
      <c r="A20" s="46" t="s">
        <v>174</v>
      </c>
      <c r="B20" s="46"/>
      <c r="C20" s="46"/>
      <c r="D20" s="46"/>
      <c r="E20" s="47"/>
      <c r="F20" s="47"/>
      <c r="G20" s="47"/>
      <c r="H20" s="47"/>
    </row>
    <row r="21" spans="1:8" s="44" customFormat="1" ht="15.75" x14ac:dyDescent="0.25">
      <c r="A21" s="4">
        <v>1</v>
      </c>
      <c r="B21" s="39" t="s">
        <v>168</v>
      </c>
      <c r="C21" s="43"/>
      <c r="D21" s="43"/>
      <c r="E21" s="37">
        <f>+'30.1. Đất ở tại nông thôn'!E21*0.8</f>
        <v>165600</v>
      </c>
      <c r="F21" s="21"/>
      <c r="G21" s="21"/>
      <c r="H21" s="21"/>
    </row>
    <row r="22" spans="1:8" s="44" customFormat="1" ht="31.5" x14ac:dyDescent="0.25">
      <c r="A22" s="4">
        <v>2</v>
      </c>
      <c r="B22" s="39" t="s">
        <v>175</v>
      </c>
      <c r="C22" s="43"/>
      <c r="D22" s="43"/>
      <c r="E22" s="37">
        <f>+'30.1. Đất ở tại nông thôn'!E22*0.8</f>
        <v>134400</v>
      </c>
      <c r="F22" s="21"/>
      <c r="G22" s="21"/>
      <c r="H22" s="21"/>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A20:H20"/>
    <mergeCell ref="A19:H19"/>
    <mergeCell ref="A2:B2"/>
    <mergeCell ref="G2:H2"/>
    <mergeCell ref="A4:H4"/>
    <mergeCell ref="A5:H5"/>
    <mergeCell ref="A6:H6"/>
    <mergeCell ref="A7:A8"/>
    <mergeCell ref="B7:B8"/>
    <mergeCell ref="C7:D7"/>
    <mergeCell ref="E7:H7"/>
    <mergeCell ref="B9:D9"/>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topLeftCell="A9" zoomScaleNormal="100" zoomScaleSheetLayoutView="100" workbookViewId="0">
      <selection activeCell="A4" sqref="A4:H4"/>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136</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63" t="s">
        <v>128</v>
      </c>
      <c r="F7" s="64"/>
      <c r="G7" s="64"/>
      <c r="H7" s="65"/>
    </row>
    <row r="8" spans="1:8" ht="15.75" x14ac:dyDescent="0.25">
      <c r="A8" s="53"/>
      <c r="B8" s="53"/>
      <c r="C8" s="9" t="s">
        <v>8</v>
      </c>
      <c r="D8" s="9" t="s">
        <v>9</v>
      </c>
      <c r="E8" s="16" t="s">
        <v>6</v>
      </c>
      <c r="F8" s="17" t="s">
        <v>115</v>
      </c>
      <c r="G8" s="17" t="s">
        <v>116</v>
      </c>
      <c r="H8" s="17"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22">
        <f>'[1]BG-ODT-29'!$D$91</f>
        <v>1500000</v>
      </c>
      <c r="F38" s="21">
        <f t="shared" si="0"/>
        <v>900000</v>
      </c>
      <c r="G38" s="21">
        <f t="shared" si="3"/>
        <v>600000</v>
      </c>
      <c r="H38" s="21">
        <f t="shared" si="4"/>
        <v>300000</v>
      </c>
    </row>
    <row r="39" spans="1:8" ht="47.25" x14ac:dyDescent="0.25">
      <c r="A39" s="4">
        <v>30</v>
      </c>
      <c r="B39" s="7" t="s">
        <v>79</v>
      </c>
      <c r="C39" s="7" t="s">
        <v>80</v>
      </c>
      <c r="D39" s="7" t="s">
        <v>81</v>
      </c>
      <c r="E39" s="22">
        <f>'[1]BG-ODT-30'!$D$91</f>
        <v>1600000</v>
      </c>
      <c r="F39" s="21">
        <f t="shared" si="0"/>
        <v>960000</v>
      </c>
      <c r="G39" s="21">
        <f t="shared" si="3"/>
        <v>640000</v>
      </c>
      <c r="H39" s="21">
        <f t="shared" si="4"/>
        <v>320000</v>
      </c>
    </row>
    <row r="40" spans="1:8" ht="31.5" x14ac:dyDescent="0.25">
      <c r="A40" s="4">
        <v>31</v>
      </c>
      <c r="B40" s="7" t="s">
        <v>82</v>
      </c>
      <c r="C40" s="7" t="s">
        <v>81</v>
      </c>
      <c r="D40" s="7" t="s">
        <v>83</v>
      </c>
      <c r="E40" s="22">
        <f>'[1]BG-ODT-31'!$D$91</f>
        <v>1300000</v>
      </c>
      <c r="F40" s="21">
        <f t="shared" si="0"/>
        <v>780000</v>
      </c>
      <c r="G40" s="21">
        <f t="shared" si="3"/>
        <v>520000</v>
      </c>
      <c r="H40" s="21">
        <f t="shared" si="4"/>
        <v>260000</v>
      </c>
    </row>
    <row r="41" spans="1:8" ht="31.5" x14ac:dyDescent="0.25">
      <c r="A41" s="4">
        <v>32</v>
      </c>
      <c r="B41" s="7" t="s">
        <v>84</v>
      </c>
      <c r="C41" s="7" t="s">
        <v>85</v>
      </c>
      <c r="D41" s="7" t="s">
        <v>86</v>
      </c>
      <c r="E41" s="22">
        <f>'[1]BG-ODT-32'!$D$91</f>
        <v>1100000</v>
      </c>
      <c r="F41" s="21">
        <f t="shared" si="0"/>
        <v>660000</v>
      </c>
      <c r="G41" s="21">
        <f t="shared" si="3"/>
        <v>440000</v>
      </c>
      <c r="H41" s="21">
        <f t="shared" si="4"/>
        <v>220000</v>
      </c>
    </row>
    <row r="42" spans="1:8" ht="47.25" x14ac:dyDescent="0.25">
      <c r="A42" s="4">
        <v>33</v>
      </c>
      <c r="B42" s="7" t="s">
        <v>87</v>
      </c>
      <c r="C42" s="7" t="s">
        <v>88</v>
      </c>
      <c r="D42" s="7" t="s">
        <v>89</v>
      </c>
      <c r="E42" s="22">
        <f>'[1]BG-ODT-33'!$D$91</f>
        <v>1600000</v>
      </c>
      <c r="F42" s="21">
        <f t="shared" si="0"/>
        <v>960000</v>
      </c>
      <c r="G42" s="21">
        <f t="shared" si="3"/>
        <v>640000</v>
      </c>
      <c r="H42" s="21">
        <f t="shared" si="4"/>
        <v>320000</v>
      </c>
    </row>
    <row r="43" spans="1:8" ht="47.25" x14ac:dyDescent="0.25">
      <c r="A43" s="4">
        <v>34</v>
      </c>
      <c r="B43" s="7" t="s">
        <v>90</v>
      </c>
      <c r="C43" s="7" t="s">
        <v>91</v>
      </c>
      <c r="D43" s="7" t="s">
        <v>92</v>
      </c>
      <c r="E43" s="22">
        <f>'[1]BG-ODT-34'!$D$91</f>
        <v>1600000</v>
      </c>
      <c r="F43" s="21">
        <f t="shared" si="0"/>
        <v>960000</v>
      </c>
      <c r="G43" s="21">
        <f t="shared" si="3"/>
        <v>640000</v>
      </c>
      <c r="H43" s="21">
        <f t="shared" si="4"/>
        <v>320000</v>
      </c>
    </row>
    <row r="44" spans="1:8" ht="63" x14ac:dyDescent="0.25">
      <c r="A44" s="4">
        <v>35</v>
      </c>
      <c r="B44" s="7" t="s">
        <v>93</v>
      </c>
      <c r="C44" s="7" t="s">
        <v>94</v>
      </c>
      <c r="D44" s="7" t="s">
        <v>95</v>
      </c>
      <c r="E44" s="22">
        <f>'[1]BG-ODT-35'!$D$91</f>
        <v>1500000</v>
      </c>
      <c r="F44" s="21">
        <f t="shared" si="0"/>
        <v>900000</v>
      </c>
      <c r="G44" s="21">
        <f t="shared" si="3"/>
        <v>600000</v>
      </c>
      <c r="H44" s="21">
        <f t="shared" si="4"/>
        <v>300000</v>
      </c>
    </row>
    <row r="45" spans="1:8" ht="47.25" x14ac:dyDescent="0.25">
      <c r="A45" s="4">
        <v>36</v>
      </c>
      <c r="B45" s="7" t="s">
        <v>96</v>
      </c>
      <c r="C45" s="7" t="s">
        <v>97</v>
      </c>
      <c r="D45" s="7" t="s">
        <v>98</v>
      </c>
      <c r="E45" s="22">
        <f>'[1]BG-ODT-36'!$D$91</f>
        <v>1500000</v>
      </c>
      <c r="F45" s="21">
        <f t="shared" si="0"/>
        <v>900000</v>
      </c>
      <c r="G45" s="21">
        <f t="shared" si="3"/>
        <v>600000</v>
      </c>
      <c r="H45" s="21">
        <f t="shared" si="4"/>
        <v>300000</v>
      </c>
    </row>
    <row r="46" spans="1:8" ht="78.75" x14ac:dyDescent="0.25">
      <c r="A46" s="4">
        <v>37</v>
      </c>
      <c r="B46" s="7" t="s">
        <v>99</v>
      </c>
      <c r="C46" s="7" t="s">
        <v>100</v>
      </c>
      <c r="D46" s="7" t="s">
        <v>101</v>
      </c>
      <c r="E46" s="22">
        <f>'[1]BG-ODT-37'!$D$91</f>
        <v>1500000</v>
      </c>
      <c r="F46" s="21">
        <f t="shared" si="0"/>
        <v>900000</v>
      </c>
      <c r="G46" s="21">
        <f t="shared" si="3"/>
        <v>600000</v>
      </c>
      <c r="H46" s="21">
        <f t="shared" si="4"/>
        <v>300000</v>
      </c>
    </row>
    <row r="47" spans="1:8" ht="31.5" x14ac:dyDescent="0.25">
      <c r="A47" s="4">
        <v>38</v>
      </c>
      <c r="B47" s="7" t="s">
        <v>102</v>
      </c>
      <c r="C47" s="7" t="s">
        <v>103</v>
      </c>
      <c r="D47" s="7" t="s">
        <v>104</v>
      </c>
      <c r="E47" s="22">
        <f>'[1]BG-ODT-38'!$D$91</f>
        <v>1100000</v>
      </c>
      <c r="F47" s="21">
        <f t="shared" si="0"/>
        <v>660000</v>
      </c>
      <c r="G47" s="21">
        <f t="shared" si="3"/>
        <v>440000</v>
      </c>
      <c r="H47" s="21">
        <f t="shared" si="4"/>
        <v>220000</v>
      </c>
    </row>
    <row r="48" spans="1:8" ht="31.5" x14ac:dyDescent="0.25">
      <c r="A48" s="4">
        <v>39</v>
      </c>
      <c r="B48" s="7" t="s">
        <v>105</v>
      </c>
      <c r="C48" s="7" t="s">
        <v>106</v>
      </c>
      <c r="D48" s="7" t="s">
        <v>107</v>
      </c>
      <c r="E48" s="22">
        <f>'[1]BG-ODT-39'!$D$91</f>
        <v>1200000</v>
      </c>
      <c r="F48" s="21">
        <f t="shared" si="0"/>
        <v>720000</v>
      </c>
      <c r="G48" s="21">
        <f t="shared" si="3"/>
        <v>480000</v>
      </c>
      <c r="H48" s="21">
        <f t="shared" si="4"/>
        <v>240000</v>
      </c>
    </row>
    <row r="49" spans="1:8" ht="31.5" x14ac:dyDescent="0.25">
      <c r="A49" s="4">
        <v>40</v>
      </c>
      <c r="B49" s="7" t="s">
        <v>108</v>
      </c>
      <c r="C49" s="7" t="s">
        <v>109</v>
      </c>
      <c r="D49" s="7" t="s">
        <v>110</v>
      </c>
      <c r="E49" s="22">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22">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22">
        <f>'[1]BG-ODT-42'!$D$91</f>
        <v>2100000</v>
      </c>
      <c r="F52" s="21">
        <f t="shared" si="0"/>
        <v>1260000</v>
      </c>
      <c r="G52" s="21">
        <f t="shared" si="5"/>
        <v>840000</v>
      </c>
      <c r="H52" s="21">
        <f t="shared" si="6"/>
        <v>420000</v>
      </c>
    </row>
    <row r="53" spans="1:8" ht="15.75" x14ac:dyDescent="0.25">
      <c r="A53" s="57" t="s">
        <v>133</v>
      </c>
      <c r="B53" s="58"/>
      <c r="C53" s="58"/>
      <c r="D53" s="58"/>
      <c r="E53" s="58"/>
      <c r="F53" s="58"/>
      <c r="G53" s="58"/>
      <c r="H53" s="58"/>
    </row>
    <row r="54" spans="1:8" ht="15.75" x14ac:dyDescent="0.25">
      <c r="A54" s="59" t="s">
        <v>10</v>
      </c>
      <c r="B54" s="60"/>
      <c r="C54" s="60"/>
      <c r="D54" s="60"/>
      <c r="E54" s="61"/>
      <c r="F54" s="62"/>
      <c r="G54" s="62"/>
      <c r="H54" s="62"/>
    </row>
    <row r="55" spans="1:8" ht="15.75" x14ac:dyDescent="0.25">
      <c r="A55" s="4">
        <v>1</v>
      </c>
      <c r="B55" s="7" t="s">
        <v>130</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5"/>
  <sheetViews>
    <sheetView view="pageBreakPreview" zoomScaleNormal="100" zoomScaleSheetLayoutView="100" workbookViewId="0">
      <selection activeCell="E10" sqref="E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8" t="s">
        <v>171</v>
      </c>
      <c r="B2" s="48"/>
      <c r="C2" s="14"/>
      <c r="D2" s="14"/>
      <c r="E2" s="15"/>
      <c r="F2" s="15"/>
      <c r="G2" s="49" t="s">
        <v>134</v>
      </c>
      <c r="H2" s="49"/>
    </row>
    <row r="3" spans="1:8" ht="15.75" x14ac:dyDescent="0.25">
      <c r="A3" s="13"/>
      <c r="B3" s="14"/>
      <c r="C3" s="14"/>
      <c r="D3" s="14"/>
      <c r="E3" s="15"/>
      <c r="F3" s="15"/>
      <c r="G3" s="15"/>
      <c r="H3" s="15"/>
    </row>
    <row r="4" spans="1:8" ht="15.75" x14ac:dyDescent="0.25">
      <c r="A4" s="54" t="s">
        <v>178</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179</v>
      </c>
      <c r="F7" s="53"/>
      <c r="G7" s="53"/>
      <c r="H7" s="53"/>
    </row>
    <row r="8" spans="1:8" ht="15.75" x14ac:dyDescent="0.25">
      <c r="A8" s="53"/>
      <c r="B8" s="53"/>
      <c r="C8" s="9" t="s">
        <v>8</v>
      </c>
      <c r="D8" s="9" t="s">
        <v>9</v>
      </c>
      <c r="E8" s="16" t="s">
        <v>6</v>
      </c>
      <c r="F8" s="16" t="s">
        <v>115</v>
      </c>
      <c r="G8" s="16" t="s">
        <v>116</v>
      </c>
      <c r="H8" s="16" t="s">
        <v>117</v>
      </c>
    </row>
    <row r="9" spans="1:8" ht="15.75" x14ac:dyDescent="0.25">
      <c r="A9" s="35">
        <v>1</v>
      </c>
      <c r="B9" s="56" t="s">
        <v>142</v>
      </c>
      <c r="C9" s="56"/>
      <c r="D9" s="56"/>
      <c r="E9" s="6">
        <f>'30.1. Đất ở tại nông thôn'!E9*0.7</f>
        <v>224000</v>
      </c>
      <c r="F9" s="6">
        <f>'30.1. Đất ở tại nông thôn'!F9*0.7</f>
        <v>134400</v>
      </c>
      <c r="G9" s="6">
        <f>'30.1. Đất ở tại nông thôn'!G9*0.7</f>
        <v>89600</v>
      </c>
      <c r="H9" s="6">
        <f>'30.1. Đất ở tại nông thôn'!H9*0.7</f>
        <v>44800</v>
      </c>
    </row>
    <row r="10" spans="1:8" ht="31.5" x14ac:dyDescent="0.25">
      <c r="A10" s="35">
        <v>2</v>
      </c>
      <c r="B10" s="39" t="s">
        <v>143</v>
      </c>
      <c r="C10" s="39" t="s">
        <v>144</v>
      </c>
      <c r="D10" s="39" t="s">
        <v>145</v>
      </c>
      <c r="E10" s="6">
        <f>'30.1. Đất ở tại nông thôn'!E10*0.7</f>
        <v>343000</v>
      </c>
      <c r="F10" s="6">
        <f>'30.1. Đất ở tại nông thôn'!F10*0.7</f>
        <v>205800</v>
      </c>
      <c r="G10" s="6">
        <f>'30.1. Đất ở tại nông thôn'!G10*0.7</f>
        <v>137200</v>
      </c>
      <c r="H10" s="6"/>
    </row>
    <row r="11" spans="1:8" ht="31.5" x14ac:dyDescent="0.25">
      <c r="A11" s="35">
        <v>3</v>
      </c>
      <c r="B11" s="40" t="s">
        <v>146</v>
      </c>
      <c r="C11" s="40" t="s">
        <v>147</v>
      </c>
      <c r="D11" s="40" t="s">
        <v>148</v>
      </c>
      <c r="E11" s="6">
        <f>'30.1. Đất ở tại nông thôn'!E11*0.7</f>
        <v>154000</v>
      </c>
      <c r="F11" s="6">
        <f>'30.1. Đất ở tại nông thôn'!F11*0.7</f>
        <v>92400</v>
      </c>
      <c r="G11" s="6">
        <f>'30.1. Đất ở tại nông thôn'!G11*0.7</f>
        <v>61599.999999999993</v>
      </c>
      <c r="H11" s="6">
        <f>'30.1. Đất ở tại nông thôn'!H11*0.7</f>
        <v>30799.999999999996</v>
      </c>
    </row>
    <row r="12" spans="1:8" ht="31.5" x14ac:dyDescent="0.25">
      <c r="A12" s="35">
        <v>4</v>
      </c>
      <c r="B12" s="40" t="s">
        <v>149</v>
      </c>
      <c r="C12" s="40" t="s">
        <v>150</v>
      </c>
      <c r="D12" s="40" t="s">
        <v>151</v>
      </c>
      <c r="E12" s="6">
        <f>'30.1. Đất ở tại nông thôn'!E12*0.7</f>
        <v>287000</v>
      </c>
      <c r="F12" s="6">
        <f>'30.1. Đất ở tại nông thôn'!F12*0.7</f>
        <v>172200</v>
      </c>
      <c r="G12" s="6">
        <f>'30.1. Đất ở tại nông thôn'!G12*0.7</f>
        <v>114799.99999999999</v>
      </c>
      <c r="H12" s="6">
        <f>'30.1. Đất ở tại nông thôn'!H12*0.7</f>
        <v>57399.999999999993</v>
      </c>
    </row>
    <row r="13" spans="1:8" ht="31.5" x14ac:dyDescent="0.25">
      <c r="A13" s="35">
        <v>5</v>
      </c>
      <c r="B13" s="40" t="s">
        <v>152</v>
      </c>
      <c r="C13" s="40" t="s">
        <v>153</v>
      </c>
      <c r="D13" s="40" t="s">
        <v>154</v>
      </c>
      <c r="E13" s="6">
        <f>'30.1. Đất ở tại nông thôn'!E13*0.7</f>
        <v>154000</v>
      </c>
      <c r="F13" s="6">
        <f>'30.1. Đất ở tại nông thôn'!F13*0.7</f>
        <v>92400</v>
      </c>
      <c r="G13" s="6">
        <f>'30.1. Đất ở tại nông thôn'!G13*0.7</f>
        <v>61599.999999999993</v>
      </c>
      <c r="H13" s="6">
        <f>'30.1. Đất ở tại nông thôn'!H13*0.7</f>
        <v>30799.999999999996</v>
      </c>
    </row>
    <row r="14" spans="1:8" ht="15.75" x14ac:dyDescent="0.25">
      <c r="A14" s="35">
        <v>6</v>
      </c>
      <c r="B14" s="40" t="s">
        <v>155</v>
      </c>
      <c r="C14" s="40" t="s">
        <v>156</v>
      </c>
      <c r="D14" s="40" t="s">
        <v>157</v>
      </c>
      <c r="E14" s="6">
        <f>'30.1. Đất ở tại nông thôn'!E14*0.7</f>
        <v>210000</v>
      </c>
      <c r="F14" s="6">
        <f>'30.1. Đất ở tại nông thôn'!F14*0.7</f>
        <v>125999.99999999999</v>
      </c>
      <c r="G14" s="6">
        <f>'30.1. Đất ở tại nông thôn'!G14*0.7</f>
        <v>84000</v>
      </c>
      <c r="H14" s="6">
        <f>'30.1. Đất ở tại nông thôn'!H14*0.7</f>
        <v>42000</v>
      </c>
    </row>
    <row r="15" spans="1:8" ht="15.75" x14ac:dyDescent="0.25">
      <c r="A15" s="35">
        <v>7</v>
      </c>
      <c r="B15" s="40" t="s">
        <v>158</v>
      </c>
      <c r="C15" s="40" t="s">
        <v>159</v>
      </c>
      <c r="D15" s="40" t="s">
        <v>160</v>
      </c>
      <c r="E15" s="6">
        <f>'30.1. Đất ở tại nông thôn'!E15*0.7</f>
        <v>230999.99999999997</v>
      </c>
      <c r="F15" s="6">
        <f>'30.1. Đất ở tại nông thôn'!F15*0.7</f>
        <v>230999.99999999997</v>
      </c>
      <c r="G15" s="6">
        <f>'30.1. Đất ở tại nông thôn'!G15*0.7</f>
        <v>230999.99999999997</v>
      </c>
      <c r="H15" s="6">
        <f>'30.1. Đất ở tại nông thôn'!H15*0.7</f>
        <v>230999.99999999997</v>
      </c>
    </row>
    <row r="16" spans="1:8" ht="31.5" x14ac:dyDescent="0.25">
      <c r="A16" s="35">
        <v>8</v>
      </c>
      <c r="B16" s="40" t="s">
        <v>161</v>
      </c>
      <c r="C16" s="40" t="s">
        <v>162</v>
      </c>
      <c r="D16" s="40" t="s">
        <v>163</v>
      </c>
      <c r="E16" s="6">
        <f>'30.1. Đất ở tại nông thôn'!E16*0.7</f>
        <v>217000</v>
      </c>
      <c r="F16" s="6">
        <f>'30.1. Đất ở tại nông thôn'!F16*0.7</f>
        <v>130199.99999999999</v>
      </c>
      <c r="G16" s="6">
        <f>'30.1. Đất ở tại nông thôn'!G16*0.7</f>
        <v>86800</v>
      </c>
      <c r="H16" s="6">
        <f>'30.1. Đất ở tại nông thôn'!H16*0.7</f>
        <v>43400</v>
      </c>
    </row>
    <row r="17" spans="1:8" ht="31.5" x14ac:dyDescent="0.25">
      <c r="A17" s="35">
        <v>9</v>
      </c>
      <c r="B17" s="40" t="s">
        <v>149</v>
      </c>
      <c r="C17" s="41" t="s">
        <v>164</v>
      </c>
      <c r="D17" s="41" t="s">
        <v>165</v>
      </c>
      <c r="E17" s="6">
        <f>'30.1. Đất ở tại nông thôn'!E17*0.7</f>
        <v>315000</v>
      </c>
      <c r="F17" s="6">
        <f>'30.1. Đất ở tại nông thôn'!F17*0.7</f>
        <v>189000</v>
      </c>
      <c r="G17" s="6">
        <f>'30.1. Đất ở tại nông thôn'!G17*0.7</f>
        <v>125999.99999999999</v>
      </c>
      <c r="H17" s="6">
        <f>'30.1. Đất ở tại nông thôn'!H17*0.7</f>
        <v>62999.999999999993</v>
      </c>
    </row>
    <row r="18" spans="1:8" ht="31.5" x14ac:dyDescent="0.25">
      <c r="A18" s="35">
        <v>10</v>
      </c>
      <c r="B18" s="40" t="s">
        <v>149</v>
      </c>
      <c r="C18" s="41" t="s">
        <v>166</v>
      </c>
      <c r="D18" s="41" t="s">
        <v>167</v>
      </c>
      <c r="E18" s="6">
        <f>'30.1. Đất ở tại nông thôn'!E18*0.7</f>
        <v>315000</v>
      </c>
      <c r="F18" s="6">
        <f>'30.1. Đất ở tại nông thôn'!F18*0.7</f>
        <v>189000</v>
      </c>
      <c r="G18" s="6">
        <f>'30.1. Đất ở tại nông thôn'!G18*0.7</f>
        <v>125999.99999999999</v>
      </c>
      <c r="H18" s="6">
        <f>'30.1. Đất ở tại nông thôn'!H18*0.7</f>
        <v>62999.999999999993</v>
      </c>
    </row>
    <row r="19" spans="1:8" ht="15.75" x14ac:dyDescent="0.25">
      <c r="A19" s="52" t="s">
        <v>173</v>
      </c>
      <c r="B19" s="52"/>
      <c r="C19" s="52"/>
      <c r="D19" s="52"/>
      <c r="E19" s="52"/>
      <c r="F19" s="52"/>
      <c r="G19" s="52"/>
      <c r="H19" s="52"/>
    </row>
    <row r="20" spans="1:8" ht="15.75" x14ac:dyDescent="0.25">
      <c r="A20" s="46" t="s">
        <v>174</v>
      </c>
      <c r="B20" s="46"/>
      <c r="C20" s="46"/>
      <c r="D20" s="46"/>
      <c r="E20" s="47"/>
      <c r="F20" s="47"/>
      <c r="G20" s="47"/>
      <c r="H20" s="47"/>
    </row>
    <row r="21" spans="1:8" s="44" customFormat="1" ht="15.75" x14ac:dyDescent="0.25">
      <c r="A21" s="4">
        <v>1</v>
      </c>
      <c r="B21" s="39" t="s">
        <v>168</v>
      </c>
      <c r="C21" s="43"/>
      <c r="D21" s="43"/>
      <c r="E21" s="37">
        <f>+'30.1. Đất ở tại nông thôn'!E21*0.7</f>
        <v>144900</v>
      </c>
      <c r="F21" s="21"/>
      <c r="G21" s="21"/>
      <c r="H21" s="21"/>
    </row>
    <row r="22" spans="1:8" s="44" customFormat="1" ht="31.5" x14ac:dyDescent="0.25">
      <c r="A22" s="4">
        <v>2</v>
      </c>
      <c r="B22" s="39" t="s">
        <v>175</v>
      </c>
      <c r="C22" s="43"/>
      <c r="D22" s="43"/>
      <c r="E22" s="37">
        <f>+'30.1. Đất ở tại nông thôn'!E22*0.7</f>
        <v>117599.99999999999</v>
      </c>
      <c r="F22" s="21"/>
      <c r="G22" s="21"/>
      <c r="H22" s="21"/>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sheetData>
  <mergeCells count="12">
    <mergeCell ref="A2:B2"/>
    <mergeCell ref="G2:H2"/>
    <mergeCell ref="A4:H4"/>
    <mergeCell ref="A5:H5"/>
    <mergeCell ref="A6:H6"/>
    <mergeCell ref="A20:H20"/>
    <mergeCell ref="A19:H19"/>
    <mergeCell ref="A7:A8"/>
    <mergeCell ref="B7:B8"/>
    <mergeCell ref="C7:D7"/>
    <mergeCell ref="E7:H7"/>
    <mergeCell ref="B9:D9"/>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5703125" style="11" customWidth="1"/>
    <col min="2" max="2" width="25.5703125" style="12" customWidth="1"/>
    <col min="3" max="5" width="20.7109375" style="11" customWidth="1"/>
    <col min="6" max="16384" width="9" style="11"/>
  </cols>
  <sheetData>
    <row r="1" spans="1:8" x14ac:dyDescent="0.25">
      <c r="A1" s="29"/>
      <c r="B1" s="10"/>
      <c r="C1" s="10"/>
      <c r="D1" s="10"/>
      <c r="E1" s="10"/>
    </row>
    <row r="2" spans="1:8" x14ac:dyDescent="0.25">
      <c r="A2" s="76" t="s">
        <v>171</v>
      </c>
      <c r="B2" s="76"/>
      <c r="C2" s="10"/>
      <c r="D2" s="10"/>
      <c r="E2" s="34" t="s">
        <v>139</v>
      </c>
    </row>
    <row r="3" spans="1:8" x14ac:dyDescent="0.25">
      <c r="A3" s="29"/>
      <c r="B3" s="10"/>
      <c r="C3" s="10"/>
      <c r="D3" s="10"/>
      <c r="E3" s="10"/>
    </row>
    <row r="4" spans="1:8" x14ac:dyDescent="0.25">
      <c r="A4" s="75" t="s">
        <v>180</v>
      </c>
      <c r="B4" s="75"/>
      <c r="C4" s="75"/>
      <c r="D4" s="75"/>
      <c r="E4" s="75"/>
    </row>
    <row r="5" spans="1:8" s="3" customFormat="1" ht="15.6" customHeight="1" x14ac:dyDescent="0.25">
      <c r="A5" s="50" t="s">
        <v>129</v>
      </c>
      <c r="B5" s="50"/>
      <c r="C5" s="50"/>
      <c r="D5" s="50"/>
      <c r="E5" s="50"/>
      <c r="F5" s="45"/>
      <c r="G5" s="45"/>
      <c r="H5" s="45"/>
    </row>
    <row r="6" spans="1:8" x14ac:dyDescent="0.25">
      <c r="A6" s="69" t="s">
        <v>140</v>
      </c>
      <c r="B6" s="69"/>
      <c r="C6" s="69"/>
      <c r="D6" s="69"/>
      <c r="E6" s="69"/>
    </row>
    <row r="7" spans="1:8" x14ac:dyDescent="0.25">
      <c r="A7" s="69" t="s">
        <v>118</v>
      </c>
      <c r="B7" s="69"/>
      <c r="C7" s="69"/>
      <c r="D7" s="69"/>
      <c r="E7" s="69"/>
    </row>
    <row r="8" spans="1:8" x14ac:dyDescent="0.25">
      <c r="A8" s="70" t="s">
        <v>123</v>
      </c>
      <c r="B8" s="70"/>
      <c r="C8" s="70"/>
      <c r="D8" s="70"/>
      <c r="E8" s="70"/>
    </row>
    <row r="9" spans="1:8" x14ac:dyDescent="0.25">
      <c r="A9" s="73" t="s">
        <v>119</v>
      </c>
      <c r="B9" s="73" t="s">
        <v>138</v>
      </c>
      <c r="C9" s="72" t="s">
        <v>137</v>
      </c>
      <c r="D9" s="72"/>
      <c r="E9" s="72"/>
    </row>
    <row r="10" spans="1:8" x14ac:dyDescent="0.25">
      <c r="A10" s="74"/>
      <c r="B10" s="74"/>
      <c r="C10" s="2" t="s">
        <v>6</v>
      </c>
      <c r="D10" s="2" t="s">
        <v>115</v>
      </c>
      <c r="E10" s="2" t="s">
        <v>116</v>
      </c>
    </row>
    <row r="11" spans="1:8" x14ac:dyDescent="0.25">
      <c r="A11" s="1">
        <f>MAX(A9)+1</f>
        <v>1</v>
      </c>
      <c r="B11" s="30" t="s">
        <v>168</v>
      </c>
      <c r="C11" s="31">
        <v>58000</v>
      </c>
      <c r="D11" s="31">
        <v>52000</v>
      </c>
      <c r="E11" s="31">
        <v>46000</v>
      </c>
    </row>
    <row r="12" spans="1:8" x14ac:dyDescent="0.25">
      <c r="A12" s="1">
        <v>2</v>
      </c>
      <c r="B12" s="30" t="s">
        <v>169</v>
      </c>
      <c r="C12" s="31">
        <v>51000</v>
      </c>
      <c r="D12" s="31">
        <v>46000</v>
      </c>
      <c r="E12" s="31">
        <v>41000</v>
      </c>
    </row>
    <row r="13" spans="1:8" x14ac:dyDescent="0.25">
      <c r="A13" s="1">
        <v>3</v>
      </c>
      <c r="B13" s="32" t="s">
        <v>170</v>
      </c>
      <c r="C13" s="31">
        <v>51000</v>
      </c>
      <c r="D13" s="31">
        <v>46000</v>
      </c>
      <c r="E13" s="31">
        <v>41000</v>
      </c>
    </row>
    <row r="14" spans="1:8" x14ac:dyDescent="0.25">
      <c r="A14" s="33"/>
      <c r="B14" s="33"/>
      <c r="C14" s="33"/>
      <c r="D14" s="33"/>
      <c r="E14" s="33"/>
    </row>
    <row r="15" spans="1:8" x14ac:dyDescent="0.25">
      <c r="A15" s="69" t="s">
        <v>141</v>
      </c>
      <c r="B15" s="69"/>
      <c r="C15" s="69"/>
      <c r="D15" s="69"/>
      <c r="E15" s="69"/>
    </row>
    <row r="16" spans="1:8" x14ac:dyDescent="0.25">
      <c r="A16" s="70" t="s">
        <v>123</v>
      </c>
      <c r="B16" s="70"/>
      <c r="C16" s="70"/>
      <c r="D16" s="70"/>
      <c r="E16" s="70"/>
    </row>
    <row r="17" spans="1:5" x14ac:dyDescent="0.25">
      <c r="A17" s="73" t="s">
        <v>119</v>
      </c>
      <c r="B17" s="73" t="s">
        <v>138</v>
      </c>
      <c r="C17" s="72" t="s">
        <v>137</v>
      </c>
      <c r="D17" s="72"/>
      <c r="E17" s="72"/>
    </row>
    <row r="18" spans="1:5" x14ac:dyDescent="0.25">
      <c r="A18" s="74"/>
      <c r="B18" s="74"/>
      <c r="C18" s="2" t="s">
        <v>6</v>
      </c>
      <c r="D18" s="2" t="s">
        <v>115</v>
      </c>
      <c r="E18" s="2" t="s">
        <v>116</v>
      </c>
    </row>
    <row r="19" spans="1:5" x14ac:dyDescent="0.25">
      <c r="A19" s="1">
        <f>MAX(A17)+1</f>
        <v>1</v>
      </c>
      <c r="B19" s="32" t="str">
        <f>B11</f>
        <v>Xã Thanh Long cũ</v>
      </c>
      <c r="C19" s="31">
        <v>52000</v>
      </c>
      <c r="D19" s="31">
        <v>47000</v>
      </c>
      <c r="E19" s="31">
        <v>42000</v>
      </c>
    </row>
    <row r="20" spans="1:5" x14ac:dyDescent="0.25">
      <c r="A20" s="1">
        <v>2</v>
      </c>
      <c r="B20" s="32" t="str">
        <f>B12</f>
        <v>Xã Thụy Hùng cũ</v>
      </c>
      <c r="C20" s="31">
        <v>45000</v>
      </c>
      <c r="D20" s="31">
        <v>41000</v>
      </c>
      <c r="E20" s="31">
        <v>36000</v>
      </c>
    </row>
    <row r="21" spans="1:5" x14ac:dyDescent="0.25">
      <c r="A21" s="1">
        <v>3</v>
      </c>
      <c r="B21" s="32" t="str">
        <f>B13</f>
        <v>Xã Trùng Khánh cũ</v>
      </c>
      <c r="C21" s="31">
        <v>45000</v>
      </c>
      <c r="D21" s="31">
        <v>41000</v>
      </c>
      <c r="E21" s="31">
        <v>36000</v>
      </c>
    </row>
    <row r="22" spans="1:5" x14ac:dyDescent="0.25">
      <c r="A22" s="33"/>
      <c r="B22" s="33"/>
      <c r="C22" s="33"/>
      <c r="D22" s="33"/>
      <c r="E22" s="33"/>
    </row>
    <row r="23" spans="1:5" x14ac:dyDescent="0.25">
      <c r="A23" s="69" t="s">
        <v>120</v>
      </c>
      <c r="B23" s="69"/>
      <c r="C23" s="69"/>
      <c r="D23" s="69"/>
      <c r="E23" s="69"/>
    </row>
    <row r="24" spans="1:5" x14ac:dyDescent="0.25">
      <c r="A24" s="70" t="s">
        <v>123</v>
      </c>
      <c r="B24" s="70"/>
      <c r="C24" s="70"/>
      <c r="D24" s="70"/>
      <c r="E24" s="70"/>
    </row>
    <row r="25" spans="1:5" x14ac:dyDescent="0.25">
      <c r="A25" s="73" t="s">
        <v>119</v>
      </c>
      <c r="B25" s="73" t="s">
        <v>138</v>
      </c>
      <c r="C25" s="72" t="s">
        <v>137</v>
      </c>
      <c r="D25" s="72"/>
      <c r="E25" s="72"/>
    </row>
    <row r="26" spans="1:5" x14ac:dyDescent="0.25">
      <c r="A26" s="74"/>
      <c r="B26" s="74"/>
      <c r="C26" s="2" t="s">
        <v>6</v>
      </c>
      <c r="D26" s="2" t="s">
        <v>115</v>
      </c>
      <c r="E26" s="2" t="s">
        <v>116</v>
      </c>
    </row>
    <row r="27" spans="1:5" x14ac:dyDescent="0.25">
      <c r="A27" s="1">
        <f>MAX(A25)+1</f>
        <v>1</v>
      </c>
      <c r="B27" s="32" t="str">
        <f>B11</f>
        <v>Xã Thanh Long cũ</v>
      </c>
      <c r="C27" s="31">
        <v>46000</v>
      </c>
      <c r="D27" s="31">
        <v>41000</v>
      </c>
      <c r="E27" s="31">
        <v>37000</v>
      </c>
    </row>
    <row r="28" spans="1:5" x14ac:dyDescent="0.25">
      <c r="A28" s="1">
        <v>2</v>
      </c>
      <c r="B28" s="32" t="str">
        <f>B12</f>
        <v>Xã Thụy Hùng cũ</v>
      </c>
      <c r="C28" s="31">
        <v>40000</v>
      </c>
      <c r="D28" s="31">
        <v>36000</v>
      </c>
      <c r="E28" s="31">
        <v>32000</v>
      </c>
    </row>
    <row r="29" spans="1:5" x14ac:dyDescent="0.25">
      <c r="A29" s="1">
        <v>3</v>
      </c>
      <c r="B29" s="32" t="str">
        <f>B13</f>
        <v>Xã Trùng Khánh cũ</v>
      </c>
      <c r="C29" s="31">
        <v>40000</v>
      </c>
      <c r="D29" s="31">
        <v>36000</v>
      </c>
      <c r="E29" s="31">
        <v>32000</v>
      </c>
    </row>
    <row r="30" spans="1:5" x14ac:dyDescent="0.25">
      <c r="A30" s="33"/>
      <c r="B30" s="33"/>
      <c r="C30" s="33"/>
      <c r="D30" s="33"/>
      <c r="E30" s="33"/>
    </row>
    <row r="31" spans="1:5" x14ac:dyDescent="0.25">
      <c r="A31" s="69" t="s">
        <v>121</v>
      </c>
      <c r="B31" s="69"/>
      <c r="C31" s="69"/>
      <c r="D31" s="69"/>
      <c r="E31" s="69"/>
    </row>
    <row r="32" spans="1:5" x14ac:dyDescent="0.25">
      <c r="A32" s="70" t="s">
        <v>123</v>
      </c>
      <c r="B32" s="70"/>
      <c r="C32" s="70"/>
      <c r="D32" s="70"/>
      <c r="E32" s="70"/>
    </row>
    <row r="33" spans="1:5" x14ac:dyDescent="0.25">
      <c r="A33" s="73" t="s">
        <v>119</v>
      </c>
      <c r="B33" s="73" t="s">
        <v>138</v>
      </c>
      <c r="C33" s="72" t="s">
        <v>137</v>
      </c>
      <c r="D33" s="72"/>
      <c r="E33" s="72"/>
    </row>
    <row r="34" spans="1:5" x14ac:dyDescent="0.25">
      <c r="A34" s="74"/>
      <c r="B34" s="74"/>
      <c r="C34" s="2" t="s">
        <v>6</v>
      </c>
      <c r="D34" s="2" t="s">
        <v>115</v>
      </c>
      <c r="E34" s="2" t="s">
        <v>116</v>
      </c>
    </row>
    <row r="35" spans="1:5" x14ac:dyDescent="0.25">
      <c r="A35" s="1">
        <f>MAX(A33)+1</f>
        <v>1</v>
      </c>
      <c r="B35" s="32" t="str">
        <f>B11</f>
        <v>Xã Thanh Long cũ</v>
      </c>
      <c r="C35" s="31">
        <v>39000</v>
      </c>
      <c r="D35" s="31">
        <v>35000</v>
      </c>
      <c r="E35" s="31">
        <v>31000</v>
      </c>
    </row>
    <row r="36" spans="1:5" x14ac:dyDescent="0.25">
      <c r="A36" s="1">
        <v>2</v>
      </c>
      <c r="B36" s="32" t="str">
        <f>B12</f>
        <v>Xã Thụy Hùng cũ</v>
      </c>
      <c r="C36" s="31">
        <v>36000</v>
      </c>
      <c r="D36" s="31">
        <v>32000</v>
      </c>
      <c r="E36" s="31">
        <v>30000</v>
      </c>
    </row>
    <row r="37" spans="1:5" x14ac:dyDescent="0.25">
      <c r="A37" s="1">
        <v>3</v>
      </c>
      <c r="B37" s="32" t="str">
        <f>B13</f>
        <v>Xã Trùng Khánh cũ</v>
      </c>
      <c r="C37" s="31">
        <v>36000</v>
      </c>
      <c r="D37" s="31">
        <v>32000</v>
      </c>
      <c r="E37" s="31">
        <v>30000</v>
      </c>
    </row>
    <row r="38" spans="1:5" x14ac:dyDescent="0.25">
      <c r="A38" s="33"/>
      <c r="B38" s="33"/>
      <c r="C38" s="33"/>
      <c r="D38" s="33"/>
      <c r="E38" s="33"/>
    </row>
    <row r="39" spans="1:5" x14ac:dyDescent="0.25">
      <c r="A39" s="69" t="s">
        <v>122</v>
      </c>
      <c r="B39" s="69"/>
      <c r="C39" s="69"/>
      <c r="D39" s="69"/>
      <c r="E39" s="69"/>
    </row>
    <row r="40" spans="1:5" x14ac:dyDescent="0.25">
      <c r="A40" s="71" t="s">
        <v>123</v>
      </c>
      <c r="B40" s="71"/>
      <c r="C40" s="71"/>
      <c r="D40" s="71"/>
      <c r="E40" s="71"/>
    </row>
    <row r="41" spans="1:5" ht="31.5" x14ac:dyDescent="0.25">
      <c r="A41" s="2" t="s">
        <v>119</v>
      </c>
      <c r="B41" s="27" t="s">
        <v>138</v>
      </c>
      <c r="C41" s="72" t="s">
        <v>137</v>
      </c>
      <c r="D41" s="72"/>
      <c r="E41" s="72"/>
    </row>
    <row r="42" spans="1:5" x14ac:dyDescent="0.25">
      <c r="A42" s="1">
        <f>MAX(A41)+1</f>
        <v>1</v>
      </c>
      <c r="B42" s="32" t="str">
        <f>B11</f>
        <v>Xã Thanh Long cũ</v>
      </c>
      <c r="C42" s="66">
        <v>8000</v>
      </c>
      <c r="D42" s="67"/>
      <c r="E42" s="68"/>
    </row>
    <row r="43" spans="1:5" x14ac:dyDescent="0.25">
      <c r="A43" s="1">
        <v>2</v>
      </c>
      <c r="B43" s="32" t="str">
        <f>B12</f>
        <v>Xã Thụy Hùng cũ</v>
      </c>
      <c r="C43" s="66">
        <v>6000</v>
      </c>
      <c r="D43" s="67"/>
      <c r="E43" s="68"/>
    </row>
    <row r="44" spans="1:5" x14ac:dyDescent="0.25">
      <c r="A44" s="1">
        <v>3</v>
      </c>
      <c r="B44" s="32" t="str">
        <f>B13</f>
        <v>Xã Trùng Khánh cũ</v>
      </c>
      <c r="C44" s="66">
        <v>6000</v>
      </c>
      <c r="D44" s="67"/>
      <c r="E44" s="68"/>
    </row>
  </sheetData>
  <mergeCells count="30">
    <mergeCell ref="A4:E4"/>
    <mergeCell ref="A25:A26"/>
    <mergeCell ref="B25:B26"/>
    <mergeCell ref="C25:E25"/>
    <mergeCell ref="A2:B2"/>
    <mergeCell ref="A8:E8"/>
    <mergeCell ref="A16:E16"/>
    <mergeCell ref="A24:E24"/>
    <mergeCell ref="A6:E6"/>
    <mergeCell ref="A7:E7"/>
    <mergeCell ref="A15:E15"/>
    <mergeCell ref="A23:E23"/>
    <mergeCell ref="A9:A10"/>
    <mergeCell ref="B9:B10"/>
    <mergeCell ref="C17:E17"/>
    <mergeCell ref="C9:E9"/>
    <mergeCell ref="C42:E42"/>
    <mergeCell ref="C43:E43"/>
    <mergeCell ref="C44:E44"/>
    <mergeCell ref="A5:E5"/>
    <mergeCell ref="A39:E39"/>
    <mergeCell ref="A32:E32"/>
    <mergeCell ref="A40:E40"/>
    <mergeCell ref="C41:E41"/>
    <mergeCell ref="C33:E33"/>
    <mergeCell ref="A33:A34"/>
    <mergeCell ref="B33:B34"/>
    <mergeCell ref="A31:E31"/>
    <mergeCell ref="A17:A18"/>
    <mergeCell ref="B17:B18"/>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30.1. Đất ở tại nông thôn</vt:lpstr>
      <vt:lpstr>8.3. Đất TMDV tại đô thị</vt:lpstr>
      <vt:lpstr>30.2. Đất TMDV tại nông thôn</vt:lpstr>
      <vt:lpstr>8.5. Đất SXPNN tại đô thị</vt:lpstr>
      <vt:lpstr>30.3. Đất SXPNN tại nông thôn</vt:lpstr>
      <vt:lpstr>30.4. Đất NN</vt:lpstr>
      <vt:lpstr>'30.1. Đất ở tại nông thôn'!Print_Titles</vt:lpstr>
      <vt:lpstr>'30.2. Đất TMDV tại nông thôn'!Print_Titles</vt:lpstr>
      <vt:lpstr>'30.3. Đất SXPNN tại nông thôn'!Print_Titles</vt:lpstr>
      <vt:lpstr>'8.1. Đất ở tại đô thị '!Print_Titles</vt:lpstr>
      <vt:lpstr>'8.3. Đất TMDV tại đô thị'!Print_Titles</vt:lpstr>
      <vt:lpstr>'8.5. Đất SXPNN tại đô thị'!Print_Titles</vt:lpstr>
      <vt:lpstr>'30.1. Đất ở tại nông thôn'!Vùng_In</vt:lpstr>
      <vt:lpstr>'30.2. Đất TMDV tại nông thôn'!Vùng_In</vt:lpstr>
      <vt:lpstr>'30.3. Đất SXPNN tại nông thôn'!Vùng_In</vt:lpstr>
      <vt:lpstr>'30.4.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2025-08-31T08:50:20Z</dcterms:modified>
</cp:coreProperties>
</file>